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2120" windowHeight="7880" tabRatio="792" firstSheet="13" activeTab="18"/>
  </bookViews>
  <sheets>
    <sheet name="1 источники 2017" sheetId="1" r:id="rId1"/>
    <sheet name=" 2 источники 2018-2019" sheetId="2" r:id="rId2"/>
    <sheet name="3 адм доход" sheetId="3" r:id="rId3"/>
    <sheet name="4 адм источн" sheetId="4" r:id="rId4"/>
    <sheet name="5 норм распред" sheetId="5" r:id="rId5"/>
    <sheet name="6 доходы 2017" sheetId="6" r:id="rId6"/>
    <sheet name="7 доходы 2018-2019" sheetId="7" r:id="rId7"/>
    <sheet name="8 МП 2017" sheetId="8" r:id="rId8"/>
    <sheet name="9 МП 2018-2019" sheetId="9" r:id="rId9"/>
    <sheet name="10 РПр 2017" sheetId="10" r:id="rId10"/>
    <sheet name="11 РПр 2018-2019" sheetId="11" r:id="rId11"/>
    <sheet name="12 РПр,КЦСР,КВР 2017" sheetId="12" r:id="rId12"/>
    <sheet name="13 РПр,КЦСР,КВР 2018-2019" sheetId="13" r:id="rId13"/>
    <sheet name="14вед.2017" sheetId="14" r:id="rId14"/>
    <sheet name="15 вед 2018-2019" sheetId="15" r:id="rId15"/>
    <sheet name="16 заимство 2017" sheetId="16" r:id="rId16"/>
    <sheet name="17 заимст 2018-2019" sheetId="17" r:id="rId17"/>
    <sheet name="18 гарантии 2017" sheetId="18" r:id="rId18"/>
    <sheet name="19 гарант 2018-2019" sheetId="19" r:id="rId19"/>
  </sheets>
  <definedNames>
    <definedName name="_xlnm.Print_Area" localSheetId="9">'10 РПр 2017'!$A$1:$C$37</definedName>
    <definedName name="_xlnm.Print_Area" localSheetId="11">'12 РПр,КЦСР,КВР 2017'!$A$1:$F$71</definedName>
    <definedName name="_xlnm.Print_Area" localSheetId="13">'14вед.2017'!$A$1:$I$16</definedName>
    <definedName name="_xlnm.Print_Area" localSheetId="18">'19 гарант 2018-2019'!$A$1:$G$19</definedName>
    <definedName name="_xlnm.Print_Area" localSheetId="3">'4 адм источн'!$A$1:$C$8</definedName>
    <definedName name="_xlnm.Print_Area" localSheetId="4">'5 норм распред'!$A$1:$D$14</definedName>
    <definedName name="_xlnm.Print_Area" localSheetId="5">'6 доходы 2017'!$A$1:$E$35</definedName>
    <definedName name="_xlnm.Print_Area" localSheetId="7">'8 МП 2017'!$A$1:$C$12</definedName>
    <definedName name="п">#REF!</definedName>
  </definedNames>
  <calcPr fullCalcOnLoad="1" refMode="R1C1"/>
</workbook>
</file>

<file path=xl/sharedStrings.xml><?xml version="1.0" encoding="utf-8"?>
<sst xmlns="http://schemas.openxmlformats.org/spreadsheetml/2006/main" count="2000" uniqueCount="465">
  <si>
    <t>99 0 00 00000</t>
  </si>
  <si>
    <t>99 9 00 00000</t>
  </si>
  <si>
    <t>(тыс.рублей)</t>
  </si>
  <si>
    <t>Объем привлечения средств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</si>
  <si>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</si>
  <si>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</si>
  <si>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</si>
  <si>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</si>
  <si>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</si>
  <si>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</si>
  <si>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</si>
  <si>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ИТОГО:</t>
  </si>
  <si>
    <t>Код</t>
  </si>
  <si>
    <t>Раздел, подраздел</t>
  </si>
  <si>
    <t>Раздел</t>
  </si>
  <si>
    <t>Подраздел</t>
  </si>
  <si>
    <t>Целевая статья</t>
  </si>
  <si>
    <t>Высшее должностное лицо муниципального образования и его заместители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</si>
  <si>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</si>
  <si>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</si>
  <si>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</si>
  <si>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</si>
  <si>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</si>
  <si>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</si>
  <si>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</si>
  <si>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</si>
  <si>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</si>
  <si>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</si>
  <si>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</si>
  <si>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</si>
  <si>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</si>
  <si>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</si>
  <si>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</si>
  <si>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</si>
  <si>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</si>
  <si>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</si>
  <si>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</si>
  <si>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</si>
  <si>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</si>
  <si>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</si>
  <si>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</si>
  <si>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</si>
  <si>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</si>
  <si>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0500</t>
  </si>
  <si>
    <t>0501</t>
  </si>
  <si>
    <t>0503</t>
  </si>
  <si>
    <t>Иные межбюджетные трансферты</t>
  </si>
  <si>
    <t xml:space="preserve"> 2 02 04000 00 0000 151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</si>
  <si>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</si>
  <si>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</si>
  <si>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</si>
  <si>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</si>
  <si>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</si>
  <si>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</si>
  <si>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</si>
  <si>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</si>
  <si>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(тыс. рублей)</t>
  </si>
  <si>
    <t xml:space="preserve">Прочая закупка товаров, работ и услуг для муниципальных нужд </t>
  </si>
  <si>
    <t>244</t>
  </si>
  <si>
    <t>09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</si>
  <si>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</si>
  <si>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</si>
  <si>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</si>
  <si>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852</t>
  </si>
  <si>
    <t>10</t>
  </si>
  <si>
    <t>Главный распорядитель бюджетных средств</t>
  </si>
  <si>
    <t>Вид расходов</t>
  </si>
  <si>
    <t>Налоговые и неналоговые доходы</t>
  </si>
  <si>
    <t>Налоговые доходы</t>
  </si>
  <si>
    <t>Неналоговые доходы</t>
  </si>
  <si>
    <t>Прочая закупка товаров и услуг для муниципальных нужд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</si>
  <si>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</si>
  <si>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</si>
  <si>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</si>
  <si>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</si>
  <si>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01 2 01 00000</t>
  </si>
  <si>
    <t>01 2 00 00000</t>
  </si>
  <si>
    <t>Заработная плата высшего должностного лица муниципального образования</t>
  </si>
  <si>
    <t xml:space="preserve">Фонды оплаты труда и страховые взносы </t>
  </si>
  <si>
    <t>Начисления на выплаты по оплате труда высшего должностного лица муниципального образования</t>
  </si>
  <si>
    <t>99 0 00 10000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</si>
  <si>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</si>
  <si>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</si>
  <si>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</si>
  <si>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2 00 00000 00 0000 000</t>
  </si>
  <si>
    <t>Благоустройство</t>
  </si>
  <si>
    <t>Жилищное хозяйство</t>
  </si>
  <si>
    <t>ЖИЛИЩНО-КОММУНАЛЬНОЕ ХОЗЯЙСТВО</t>
  </si>
  <si>
    <t>Объем средств, направляемых на погашение основной суммы долга</t>
  </si>
  <si>
    <t>Цель гарантирования</t>
  </si>
  <si>
    <t>За счет источников финансирования дефицита бюджета</t>
  </si>
  <si>
    <t>Код бюджетной классификации</t>
  </si>
  <si>
    <t xml:space="preserve">Сумма </t>
  </si>
  <si>
    <t>Виды заимствований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</si>
  <si>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</si>
  <si>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</si>
  <si>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</si>
  <si>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</si>
  <si>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</si>
  <si>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</si>
  <si>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</si>
  <si>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</si>
  <si>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</si>
  <si>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</si>
  <si>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Получение кредитов от других бюджетов бюджетной системы Российской Федерации в валюте Российской Федерации </t>
  </si>
  <si>
    <t>182</t>
  </si>
  <si>
    <t xml:space="preserve"> 2 02 01000 00 0000 151</t>
  </si>
  <si>
    <t>Дотации  бюджетам субъектов Российской Федерации и муниципальных образований</t>
  </si>
  <si>
    <t xml:space="preserve"> 2 02 01001 10 0000 151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</si>
  <si>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</si>
  <si>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</si>
  <si>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>2018 год</t>
  </si>
  <si>
    <t>2019 год</t>
  </si>
  <si>
    <t>Физическая культура и спорт</t>
  </si>
  <si>
    <t>Итого расходов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</si>
  <si>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</si>
  <si>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</si>
  <si>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</si>
  <si>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</si>
  <si>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</si>
  <si>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</si>
  <si>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</si>
  <si>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Сумма на 2017 год</t>
  </si>
  <si>
    <t>Сумма на 2018 год</t>
  </si>
  <si>
    <t>Сумма на 2019 год</t>
  </si>
  <si>
    <t>Функционирование местных администраций</t>
  </si>
  <si>
    <t>00</t>
  </si>
  <si>
    <t>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</si>
  <si>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</si>
  <si>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</si>
  <si>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</si>
  <si>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Сумма</t>
  </si>
  <si>
    <t>890</t>
  </si>
  <si>
    <t>Функционирование высшего должностного лица муниципального образования</t>
  </si>
  <si>
    <t>092</t>
  </si>
  <si>
    <t>Общегосударственные вопросы</t>
  </si>
  <si>
    <t>242</t>
  </si>
  <si>
    <t>11</t>
  </si>
  <si>
    <t>Резервные средства</t>
  </si>
  <si>
    <t>870</t>
  </si>
  <si>
    <t>13</t>
  </si>
  <si>
    <t>Изменения         (+;-)</t>
  </si>
  <si>
    <t>Изменения на 2017 год (+;-)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</si>
  <si>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</si>
  <si>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</si>
  <si>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 том числе</t>
  </si>
  <si>
    <t>Изменения на 2016 год (+;-)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</si>
  <si>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</si>
  <si>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</si>
  <si>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</si>
  <si>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</si>
  <si>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</si>
  <si>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</si>
  <si>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</si>
  <si>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</si>
  <si>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</si>
  <si>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</si>
  <si>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в том числе целевых средств: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</si>
  <si>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</si>
  <si>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</si>
  <si>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</si>
  <si>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</si>
  <si>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1 01 02000 01 0000 110</t>
  </si>
  <si>
    <t>Налог на доходы физических лиц</t>
  </si>
  <si>
    <t>сумма на 2017 год</t>
  </si>
  <si>
    <t>сумма на 2018 год</t>
  </si>
  <si>
    <t>сумма на 2019 год</t>
  </si>
  <si>
    <t>Условно утвержденные расходы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</si>
  <si>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</si>
  <si>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</si>
  <si>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</si>
  <si>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</si>
  <si>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01 0 00 00000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</si>
  <si>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</si>
  <si>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</si>
  <si>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</si>
  <si>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>000 1 13 02995 10 0000 130</t>
  </si>
  <si>
    <t>Прочие доходы от компенсации затрат бюджетов поселений</t>
  </si>
  <si>
    <t xml:space="preserve"> 2 07 00000 00 0000 180</t>
  </si>
  <si>
    <t>Прочие безвозмездные поступления</t>
  </si>
  <si>
    <t>ВСЕГО ДОХОДОВ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</si>
  <si>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</si>
  <si>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</si>
  <si>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</si>
  <si>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</si>
  <si>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Непрограммные направления деятельности местной администрации муниципального образования "Майминский район"</t>
  </si>
  <si>
    <t>Муниципальные внутренние заимстования</t>
  </si>
  <si>
    <t>Кредиты от кредитных организаций в валюте Российской Федерации</t>
  </si>
  <si>
    <t>2</t>
  </si>
  <si>
    <t>Жилищно-коммунальное хозяйство</t>
  </si>
  <si>
    <t>000 1 17 01050 10 0000 180</t>
  </si>
  <si>
    <t>Невыясненные поступления, зачисляемые в бюджеты поселений</t>
  </si>
  <si>
    <t>000 1 17 05050 10 0000 180</t>
  </si>
  <si>
    <t>Прочие неналоговые доходы бюджетов поселений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</si>
  <si>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</si>
  <si>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</si>
  <si>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</si>
  <si>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</si>
  <si>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0804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</si>
  <si>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</si>
  <si>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</si>
  <si>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</si>
  <si>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</si>
  <si>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</si>
  <si>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</si>
  <si>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</si>
  <si>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</si>
  <si>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</si>
  <si>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0102</t>
  </si>
  <si>
    <t>00 0 00 00000</t>
  </si>
  <si>
    <t>99 0 00 51200</t>
  </si>
  <si>
    <t>Изменение остатков средств на счетах по учету средств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</si>
  <si>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</si>
  <si>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129</t>
  </si>
  <si>
    <t>Взносы по обязательному страхованию на выплаты денежного содержания и иные выплаты работникам органов местного самоуправления</t>
  </si>
  <si>
    <t xml:space="preserve">Приложение 1
к решению «О бюджете муниципального образования "Манжерокское сельское поселение" на 2017 год и плановый период 2018-2019 годы"    </t>
  </si>
  <si>
    <t>Источники финансирования дефицита бюджета муниципального образования "Манжерокское сельское поселение" на 2017 год</t>
  </si>
  <si>
    <t xml:space="preserve">Приложение 2
к решению «О бюджете муниципального образования "Манжерокское сельское поселение" на 2017 год и плановый период 2018-2019 годы""    </t>
  </si>
  <si>
    <t>Источники финансирования дефицита бюджета муниципального образования "Манжерокское сельское поселение" на 2018 - 2019 годы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</si>
  <si>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</si>
  <si>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</si>
  <si>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</si>
  <si>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</si>
  <si>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</si>
  <si>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</si>
  <si>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</si>
  <si>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Исполнение муниципальных гарантий поселений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</si>
  <si>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801 01 05 00 00 00 0000 000</t>
  </si>
  <si>
    <t>801 01 05 02 01 10 0000 510</t>
  </si>
  <si>
    <t>801 01 05 02 01 10 0000 610</t>
  </si>
  <si>
    <t>801 01 02 00 00 00 0000 000</t>
  </si>
  <si>
    <t>801 01 02 00 00 00 0000 700</t>
  </si>
  <si>
    <t>801 01 02 00 00 10 0000 710</t>
  </si>
  <si>
    <t>801 01 02 00 00 00 0000 800</t>
  </si>
  <si>
    <t>801 01 02 00 00 10 0000 810</t>
  </si>
  <si>
    <t>801 01 03 00 00 00 0000 000</t>
  </si>
  <si>
    <t>801 01 03 01 00 00 0000 700</t>
  </si>
  <si>
    <t>801 01 03 01 00 10 0000 710</t>
  </si>
  <si>
    <t>801 01 03 01 00 00 0000 800</t>
  </si>
  <si>
    <t>801 01 03 01 00 10 0000 810</t>
  </si>
  <si>
    <t>801 01 06 00 00 00 0000 000</t>
  </si>
  <si>
    <t>801 01 06 05 00 00 0000 000</t>
  </si>
  <si>
    <t>801 01 06 05 00 00 0000 600</t>
  </si>
  <si>
    <t>801 01 06 05 01 10 0000 640</t>
  </si>
  <si>
    <t>801 01 06 04 00 00 0000 000</t>
  </si>
  <si>
    <t>801 01 06 04 01 00 0000 800</t>
  </si>
  <si>
    <t>801 01 06 04 01 10 0000 810</t>
  </si>
  <si>
    <t>Приложение 3
к решению «О бюджете муниципального образования "Манжерокское сельское поселение" на 2017 год и плановый период 2018-2019 годы»</t>
  </si>
  <si>
    <t>Перечень главных администраторов доходов бюджета муниципального образования «Манжерокское сельское поселение»</t>
  </si>
  <si>
    <t>Администрация Манжерокского сельского поселения Республики Алтай Майминский район</t>
  </si>
  <si>
    <t>801</t>
  </si>
  <si>
    <t>Государственная пошлина  за совершение нотариальных действий должностными лицами органов местного самоуправления,упоолномоченными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</si>
  <si>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</si>
  <si>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1 08 04020 01 1000 110</t>
  </si>
  <si>
    <t>1 11 05025 10 0000 120</t>
  </si>
  <si>
    <t>Доходы,получаемые в в иде арендной платы,а также средства от продажи права на заключение договоров 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</si>
  <si>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1 11 09045 10 0000 120</t>
  </si>
  <si>
    <t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</t>
  </si>
  <si>
    <t>1 13 01995 10 0000 130</t>
  </si>
  <si>
    <t>Прочие доходы от оказания платных услуг (работ) получателями средств бюджетов поселений.</t>
  </si>
  <si>
    <t>1 13 02995 10 0000 130</t>
  </si>
  <si>
    <t>Прочие поступления от денежных взысканий (штрафов) и иных сумм в возмещение ущерба, зачисляемые  бюджеты поселений</t>
  </si>
  <si>
    <t>1 17 01050  10 0000 180</t>
  </si>
  <si>
    <t>1 16 90050  10 0000 130</t>
  </si>
  <si>
    <t xml:space="preserve"> 1 17 05050 10 0000 180</t>
  </si>
  <si>
    <t>Дотации бюджетам сельских поселений на выравнивание бюджетной обеспеченности</t>
  </si>
  <si>
    <t xml:space="preserve"> 2 02 02999 10 0000 151</t>
  </si>
  <si>
    <t>Прочие субсидии бюджетам сельских поселений</t>
  </si>
  <si>
    <t>2 02 03015 10 0000 151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</si>
  <si>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</si>
  <si>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2 02 04012 10 0000 151</t>
  </si>
  <si>
    <t>Межбюджетные трансферты,передоваемые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</si>
  <si>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2 02 04014 10 0000 151</t>
  </si>
  <si>
    <t>Межбюджетные трансферты,передоваемые бюджетам сельских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соглашениями.</t>
  </si>
  <si>
    <t>2 02 04999 10 0000 151</t>
  </si>
  <si>
    <t>Прочие межбюджетные трансферты, передаваемые бюджетам поселений.</t>
  </si>
  <si>
    <t>2 08 05000 10 0000 180</t>
  </si>
  <si>
    <t>Перечисление из бюджетов поселений (в бюджеты поселений для осуществления возврата (зачета)</t>
  </si>
  <si>
    <t>Приложение 4
к решению «О бюджете муниципального образования "Манжерокское сельское поселение" на 2017 год и плановый период 2018-2019 годы»</t>
  </si>
  <si>
    <t xml:space="preserve">Перечень главных администраторов источников финансирования дефицита бюджета муниципального образования  "Манжерокское сельское поселение" </t>
  </si>
  <si>
    <t xml:space="preserve"> 01 02 00 00 10 0000 710</t>
  </si>
  <si>
    <t>Получение кредитов от кредитных организаций  бюджетами сельских поселений в валюте Российской Федерации</t>
  </si>
  <si>
    <t xml:space="preserve">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</si>
  <si>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</si>
  <si>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</si>
  <si>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</si>
  <si>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</si>
  <si>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</si>
  <si>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</si>
  <si>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</si>
  <si>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 xml:space="preserve"> 01 06 04 01 10 0000 810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</si>
  <si>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</si>
  <si>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</si>
  <si>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</si>
  <si>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01 02 00 00 10 0000 810</t>
  </si>
  <si>
    <t>Погашение  бюджетами сельских поселений кредитов от кредитных организаций в валюте Российской Федерации</t>
  </si>
  <si>
    <t xml:space="preserve">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</si>
  <si>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</si>
  <si>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Нормативы распределения доходов между бюджетом муниципального образования «Манжерокское сельское поселение» и бюджетами сельских поселений в 2017 год и на плановый период 2018 т 2019 годы</t>
  </si>
  <si>
    <t xml:space="preserve"> </t>
  </si>
  <si>
    <t>Норматив распределения %</t>
  </si>
  <si>
    <t>000 1 08 04020 01 1000 110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</si>
  <si>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</si>
  <si>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</si>
  <si>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</si>
  <si>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Приложение 5
к решению «О бюджете муниципального образования "Манжерокское сельское поселение"" на 2017 год и плановый период 2018-2019 годы"  </t>
  </si>
  <si>
    <t xml:space="preserve">Приложение 6
к решению «О бюджете муниципального образования "Манжерокское сельское поселение" на 2017 год и плановый период 2018-2019 годы"  </t>
  </si>
  <si>
    <t>Объем поступлений доходов в бюджет муниципального образования «Манжерокское сельское поселение» в 2017 году</t>
  </si>
  <si>
    <t xml:space="preserve">1 06 01000 00 0000 110  </t>
  </si>
  <si>
    <t>1 06 01000 00 0000 000</t>
  </si>
  <si>
    <t>Налог на имущество физических лиц</t>
  </si>
  <si>
    <t xml:space="preserve">1 06 01000 10 0000 110  </t>
  </si>
  <si>
    <t>Налог на имущество физических лиц,взимаемый по ставкам,приминяемым к объектам налогообложения,расположенных в границах сельских поселений</t>
  </si>
  <si>
    <t xml:space="preserve">1 06 06000 00 0000 000  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</si>
  <si>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</si>
  <si>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</si>
  <si>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</si>
  <si>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</si>
  <si>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участком,расположенным в границах сельских поселений</t>
  </si>
  <si>
    <t>1 06 06043 00 0000 110</t>
  </si>
  <si>
    <t>Земельный налог с физических лиц</t>
  </si>
  <si>
    <t>1 06 06043 10 0000 110</t>
  </si>
  <si>
    <t>Земельный налог с физических лиц,обладающих земельным участком,расположенным в границах поселения</t>
  </si>
  <si>
    <t>1 11 09045 10 0000 120</t>
  </si>
  <si>
    <t>Прочие доходы от использования имущества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</si>
  <si>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Дотации бюджетам поселенийв на выравнивание уровня бюджетной обеспеченности из бюджета Республики Алтай (через бюджет МО "Майминский район"</t>
  </si>
  <si>
    <t>Дотации бюджетам поселений на выравнивание уровня бюджетной обеспеченности из бюджета МО "Майминский район"</t>
  </si>
  <si>
    <t xml:space="preserve"> 2 02 0301510 0000 151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</si>
  <si>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</si>
  <si>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</si>
  <si>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7
к решению «О бюджете муниципального образования "Манжерокское сельское поселение" на 2017 год и плановый период 2018-2019 годы"  </t>
  </si>
  <si>
    <t>Объем поступлений доходов в бюджет муниципального образования «Манжерокское сельское поселение» на 2018-2019 годы</t>
  </si>
  <si>
    <t xml:space="preserve">1 06 01030 10 0000 000  </t>
  </si>
  <si>
    <t>1 01 02030 10 0000 110</t>
  </si>
  <si>
    <t>Налог на имущество физических лиц взимаемый по ставкам, приминяемым к объектам налогообложения,расположенным в границах сельских поселений</t>
  </si>
  <si>
    <t>1 06 06000 00 0000 110</t>
  </si>
  <si>
    <t>1 06 06030 00 0000 000</t>
  </si>
  <si>
    <t>Земельный налог с физических лиц,обладающих земельным участком,расположенным в границах сельских поселений</t>
  </si>
  <si>
    <t>Прочие поступления от использования имущества,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</si>
  <si>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 из бюджета Республики Алтай (через бюджет МО "Майминский район"</t>
  </si>
  <si>
    <t>Дотации бюджетам поселений на выравнивание бюджетной обеспеченности из бюджета МО "Майминский район"</t>
  </si>
  <si>
    <t xml:space="preserve">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</si>
  <si>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</si>
  <si>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Распределение бюджетных ассигнований бюджета муниципального образования"Манжерокское сельское поселение" на реализацию муниципальных программ на 2017 год</t>
  </si>
  <si>
    <t xml:space="preserve">Муниципальная программа МО "Манжерокское сельское поселение" "Комплексное совершенствование социально-экономических процессов на 2015-2018 годы" </t>
  </si>
  <si>
    <t>Распределение
бюджетных ассигнований по разделам, подразделам классификации расходов бюджета муниципального образования "Манжерокское сельское поселение" на 2017 год</t>
  </si>
  <si>
    <t>Ведомственная структура расходов бюджета муниципального образования "Манжерокское сельское поселение" на 2017 год</t>
  </si>
  <si>
    <t>Непрограммные направления деятельности органов местного самоуправления муниципального образования "Манжерокское сельское поселение"</t>
  </si>
  <si>
    <t>99 0 00 10801</t>
  </si>
  <si>
    <t>Непрограммные направления деятельности местной администрации муниципального образования "Манжерокское сельское поселение"</t>
  </si>
  <si>
    <t>Заработная плата органов местного самоуправления Администрации муниципального образования "Манжерокское сельское поселение"</t>
  </si>
  <si>
    <t>Начисления на выплаты по оплате труда органов местного самоуправления Администрации муниципального образования "Мнжерокское сельское поселение"</t>
  </si>
  <si>
    <t>Закупка товаров,работ,услуг в сфере информационно-комуникационных технологий</t>
  </si>
  <si>
    <t>Централизованное обслуживание администрации сельского поселения</t>
  </si>
  <si>
    <t>99 2 00 Ц0801</t>
  </si>
  <si>
    <t>Резервный фонд администрации муниципального образования "Манжерокское сельское поселение"</t>
  </si>
  <si>
    <t>Подготовка и проведение выборов и референдумов в представительный орган муниципального образования "Манжерокское сельское поселение"</t>
  </si>
  <si>
    <t>99 0 00 30801</t>
  </si>
  <si>
    <t>Осуществление первичного воинского учета на территориях,где отсутствуют военные комиссариаты</t>
  </si>
  <si>
    <t>Муниципальная программа "Комплексное совершенствование социально-экономических процессов муниципального образования "Манжерокское сельское поселение"</t>
  </si>
  <si>
    <t>Национальная безопасность и правоохранительная деятельность в рамках Подпрограммы "Устойчивое совершенствование систем жизнеобеспечения"</t>
  </si>
  <si>
    <t>Защита населения и территории от черезвычайных ситуаций природного и техногенного характера, гражданская оборона в рамках Подпрограммы "Управление муниципальными финансами муниципального образования "Майминский район"</t>
  </si>
  <si>
    <t>01 2 01 Т0251</t>
  </si>
  <si>
    <t>Обеспечение мер по противодействию терраризма и экстримизма</t>
  </si>
  <si>
    <t>Обеспечение безопасности населения в рамках Подпрограммы "Повышение результативности предоставления межбюджетных трансфертов сельским поселениям муниципального образования "Майминский район"</t>
  </si>
  <si>
    <t>01 2 02 М0251</t>
  </si>
  <si>
    <t>Фонд оплаты труда Аварийно спасательной службы</t>
  </si>
  <si>
    <t>Взносы по ообязательному социальному страхованию на выплаты работникам государственных ( муниципальных органов)</t>
  </si>
  <si>
    <t>Приложение 10
к решению «О бюджете муниципального образования "Манжерокское сельское поселение" на 2017 год и плановый период 2018-2019 годы»</t>
  </si>
  <si>
    <t>Приложение 11
к решению «О бюджете муниципального образования "Манжерокское сельское поселение" на 2017 год и плановый период 2018-2019 годы»</t>
  </si>
  <si>
    <t>Распределение
бюджетных ассигнований по разделам, подразделам классификации расходов бюджета муниципального образования "Манжерокское сельское поселение" на 2018-2019 годы</t>
  </si>
  <si>
    <t xml:space="preserve">Приложение 8
к Решению "О бюджете муниципального образования "Манжерокское сельское поселение" на 2017 год и плановый период 2018-2019 годы» </t>
  </si>
  <si>
    <t xml:space="preserve">Приложение 9 
к Решению "О бюджете муниципального образования "Манжерокское сельское поселение"на 2017 год и плановый период 2018-2019 годы» </t>
  </si>
  <si>
    <t xml:space="preserve"> Распределение бюджетных ассигнований бюджета муниципального образования"Манжерокское сельское поселение" на реализацию муниципальных программ на 2018-2019 годы</t>
  </si>
  <si>
    <t>Муниципальная программа МО "Манжерокское сельское поселение "Комплексное совершенствование социально-экономических процессов на 2015-2018 годы"</t>
  </si>
  <si>
    <t>Муниципальная программа "Комплексное совершенствование территории сельского поселения МО "Манжерокское сельское поселение на 2015-2018 годы"</t>
  </si>
  <si>
    <t>01 1 00 00000</t>
  </si>
  <si>
    <t>Повышение эффективности управления муниципальной собственностью в рамках Подпрограммы "Совершенствование экономического и налогового потенциала"</t>
  </si>
  <si>
    <t>Прочая закупка,работ и услуг для муниципальных нужд</t>
  </si>
  <si>
    <t>Повышение уровня благоустройства территории в рамках Подпрограммы "Устойчивое совершенствование систем жизнеобеспечения"</t>
  </si>
  <si>
    <t>Прочая закупка товаров,работ и услуг для муниципальных нужд</t>
  </si>
  <si>
    <t>Повышение уровня благоустройства территории в рамках подпрограммы "Повышение эффективности бюджетных расходов в Республике Алтай ,государственной программы Республики Алтай "Управление государственными финансами и государственным имуществом за счет средств республиканского бюджета Республики Алтай</t>
  </si>
  <si>
    <t>01 2 02 45900</t>
  </si>
  <si>
    <t>Повышение уровня благоустройства территории в рамках подпрограммы "Управление муниципальными финансами муниципального образования "Майминский район" за счет дотаций на выравнивание бюджетной обеспеченности поселений</t>
  </si>
  <si>
    <t>01 2 02 Т0251</t>
  </si>
  <si>
    <t>Повышение уровня благоустройства территории в рамках программы "Повышение результативности предоставления межбюджетных трансфертов сельскти поселениям муниципального образования "Майминский район" подпрограммы "Управление муниципальными финансами муниципального образования "Майминский район"</t>
  </si>
  <si>
    <t>Осуществление переданных полномочий по дорожной деятельности в отношении дорог местного значения</t>
  </si>
  <si>
    <t>Осуществление переданных полномочий из бюджетов муниципальных районов на осуществление полномочий по утилизации ТБО</t>
  </si>
  <si>
    <t>Подпрограмма "Развитие социально-культурной сферы в рамках муниципальной программы "Комплексное совершенствование территории сельского поселения на 2015-2019г</t>
  </si>
  <si>
    <t>01 3 02 Т0251</t>
  </si>
  <si>
    <t>Создание благоприятных условий,обеспечивающих возможность населению МО "Манжерокское сельское поселение" вести здоровый образ жизни,систематически заниматься спортом в рамках программы "повышение результативности предоставления межбюджетных трансфертов сельским поселениям муниципального образования "Майминский район" подпрограммы "Управление муниципальными финансами муниципального образования "Майминский район"</t>
  </si>
  <si>
    <t>Расходы за счет средств дотаций на выравнивание бюджетной обеспеченности поселений из Районного фонда финансовой поддержки поселений на содержание методистов по физической культуре и спорту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</si>
  <si>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"Манжерокское сельское поселение" на 2017 год</t>
  </si>
  <si>
    <t>Непрограммные направления деятельности местной администрации муниципального образования "Мнжерокское сельское поселение"</t>
  </si>
  <si>
    <t>Начисления на выплаты по оплате труда органов местного самоуправления Администрации муниципального образования "Манжерокское сельское поселение"</t>
  </si>
  <si>
    <t>Уплата прочих налогов и сборов и иных платежей</t>
  </si>
  <si>
    <t>Подготовка и проведение выборов и референдумов высщего должностного лица муниципального образования "Манжерокское сельское поселение"</t>
  </si>
  <si>
    <t>99 0 00 20801</t>
  </si>
  <si>
    <t>880</t>
  </si>
  <si>
    <t>Подготовка и проведение выборов и референдумов в представительный орган муниципального образования "манжерокское сельское поселение"</t>
  </si>
  <si>
    <t>Взносы по обязательному страхованию на выплаты по заработной плате и иные выплаты работникам органов местного самоуправления</t>
  </si>
  <si>
    <t>Взносы по обязательному страхованию на выплаты заработной платы и иные выплаты работникам органов местного самоуправления</t>
  </si>
  <si>
    <t>защита населения и территории от черезвычайных ситуаций природного и техногенного характера,гражданская оборона в рамках Подпрограммы "Управление муниципальными финансами муниципального образования "Майминский район"</t>
  </si>
  <si>
    <t>Фонд оплаты труда Аварийно-спасательной службы</t>
  </si>
  <si>
    <t>Взносы по обязательному социальному страхованию на выплаты работникам государственных (муниципальных органов)</t>
  </si>
  <si>
    <t>Закупка товаров,работ,услуг в сфере информационно-коммуникационных технологий</t>
  </si>
  <si>
    <t>Подпрограмма " Совершенствование экономического и налогового потенциала в рамках муниципальной программы "Комплексное совершенствование территории сельского поселения МО "Манжерокское сельское поселение"</t>
  </si>
  <si>
    <t>Подпрограмма : Совершенствование экономического и налогового потенциала в рамках муниципальной программы "Комплексное развитие территории сельского поселения МО "Манжерокское сельское поселение</t>
  </si>
  <si>
    <t>Повышение уровня благоустройства территории в рамках подпрограммы "Повышение эффективности бюджетных расходов в Республике Алтай,государственной программы Республики Алтай "Управление государственными финансами и государственным имуществом за счет средств республиканского бюджета Республики Алтай</t>
  </si>
  <si>
    <t>Повышение уровня благоустройства территории в рамках программы "Повышение результативности предоставления межбюджетных трансфертов сельским поселениям муниципального образования "Майминский район" подпрограммы "Управление муниципальными финансами муниципального образования "Майминский район"</t>
  </si>
  <si>
    <t>Осуществление переданных полномочий по дорожной деятельности в оношении дорог местного значения</t>
  </si>
  <si>
    <t>Подпрограмма "Совершенствование социально-культурной сферы в рамках муниципальной программы "Комплексное совершенствование территории сельского поселения на 2015-2018 г.г.</t>
  </si>
  <si>
    <t>Создание благоприятных условий,обеспечивающих возможность населению МО "Манжерокское сельское поселение" вести здоровый образ жизни,систематически заниматься спортом в рамках программы "Повышение результативности предоставления межбюджетных трансфертов сельским поселениям муниципального образования "Майминский район" подпрограммы "Управление муниципальными финансами муниципального образования "Майминский район"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</si>
  <si>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"Манжерокское сельское поселение" на 2018-2019 годы</t>
  </si>
  <si>
    <t>Ведомственная структура расходов бюджета муниципального образования "Манжерокское сельское поселение" на 2018-2019 годы</t>
  </si>
  <si>
    <t>Программа муниципальных внутренних заимствований муниципального образования "Манжерокского сельского поселения"  на 2017 год</t>
  </si>
  <si>
    <t>Программа муниципальных внутренних заимствований муниципального образования "Манжерокское сельское поселение" на 2018-2019 годы</t>
  </si>
  <si>
    <t>Программа муниципальных гарантий  муниципального образования "Манжерокское сельское поселение"в валюте Российской Федерации на 2017 год</t>
  </si>
  <si>
    <t>1. Перечень муниципальных гарантий муниципального образования "Манжерокское сельское поселение", подлежащих предоставлению в 2017 году</t>
  </si>
  <si>
    <t>2. Общий объем бюджетных ассигнований, предусмотренных на исполнение муниципальных гарантий  муниципального образования "Манжерокское сельское поселение" по возможным гарантийным случаям в 2017 году</t>
  </si>
  <si>
    <t>Программа муниципальных гарантий  муниципального образования "Манжерокское сельское поселение"в валюте Российской Федерации на 2018-2019 годы</t>
  </si>
  <si>
    <t>1. Перечень муниципальных гарантий муниципального образования "Манжерокское сельское поселение", подлежащих предоставлению на 2018-2019 годы</t>
  </si>
  <si>
    <t>2. Общий объем бюджетных ассигнований, предусмотренных на исполнение муниципальных гарантий  муниципального образования "Манжерокское сельское поселение" по возможным гарантийным случаям на 2018-2019 годы</t>
  </si>
  <si>
    <t>Начисление на выплаты по оплате труда органов местного самоуправления Администрации муниципального образования "Манжерокское сельское поселение"</t>
  </si>
  <si>
    <t>Закупка товаров,услуг в сфере информационно-коммуникационных технологий</t>
  </si>
  <si>
    <t xml:space="preserve">Резервные фонды  </t>
  </si>
  <si>
    <t>Резервный фонд администрации муниципального образования "манжерокское сельское поселение"</t>
  </si>
  <si>
    <t>Национальная безопасность и правоохранительная деятельность в рамках Пдпрограммы "Устойчивое совершенствование систем жизнеобеспечения"</t>
  </si>
  <si>
    <t>Защита населения и территории от черезвычайных ситуаций природного и техногенного характера,гражданская оборона в рамках Подпрограммы "Управление муниципальными финансами муниципального образования "Майминский район"</t>
  </si>
  <si>
    <t xml:space="preserve"> 01 2 01 Т0251</t>
  </si>
  <si>
    <t>Подпрограмма "Совершенствование экономического и налогового потенциала в рамках муниципальной программы "Комплексное совершенствование территории сельского поселения МО "Манжерокское сельское поселение</t>
  </si>
  <si>
    <t>Подпрограмма "Устойчивое совершенствование систем жизнеобеспечения в рамках муниципальной программы "Комплексное совершенствование территории сельского поселения МО "манжерокское сельское поселение на 2015-2018 г</t>
  </si>
  <si>
    <t>Повышение уровня благоустройства территории в рамках подпрограммы "Повышение эффективности бюджетных расходов в Республике Алтай, государственной программы Республики Алтай "Управление государственными финансами и государственным имуществом за счет средств республиканского бюджета Республики Алтай</t>
  </si>
  <si>
    <t>Повышение уровня благоустройства территории в рамках программы "Повышение результативности предоставления межбюджетных трансфертов сельским поселениям муниципального образования "Майминский район"подпрограммы "Управление муниципальными финансами муницпального образования "Майминский район"</t>
  </si>
  <si>
    <t>Осуществление переданных полномочий из бюджета муниципального района на осуществление полномочий по утилизации ТБО</t>
  </si>
  <si>
    <t>Расходы за счет средств дотаций на выравнивание бюджетной обеспеченности поселений из районного фонда финансовой поддержки поселений на содержание методистов по физической культуре и спорту</t>
  </si>
  <si>
    <t>99 0 00 У0801</t>
  </si>
  <si>
    <t>99 2 00 Ш0801</t>
  </si>
  <si>
    <t>Деятельность органов местного самоуправления администрации муниципального образования "Манжерокское сельское поселение"</t>
  </si>
  <si>
    <t>99 0 00 51180</t>
  </si>
  <si>
    <t>01 1 03 00801</t>
  </si>
  <si>
    <t>01 2 01 00801</t>
  </si>
  <si>
    <t xml:space="preserve"> 01 2 02 Т0251</t>
  </si>
  <si>
    <t xml:space="preserve"> Деятельность органов местного самоуправления администрации муниципального образования "Манжерокское сельское поселение"</t>
  </si>
  <si>
    <t>99 2 00 Ш0000</t>
  </si>
  <si>
    <t>99 2 00 0Ш000</t>
  </si>
  <si>
    <t>№ 42-2  от 28 .12.2016 г.</t>
  </si>
  <si>
    <t>№42-2  от 28.12.2016 г.</t>
  </si>
  <si>
    <t xml:space="preserve">№42-2      от 28 .12.2016 г. </t>
  </si>
  <si>
    <t>№ 42-2 от 28.12.2016 г.</t>
  </si>
  <si>
    <t>№ 42-2   от 28. 12.2016 г</t>
  </si>
  <si>
    <t>№ 42-2   от 28.12.2016 г</t>
  </si>
  <si>
    <t>№42-2   от 28.12.2016 г</t>
  </si>
  <si>
    <t>№ 42-2 от  28.12.2016 г.</t>
  </si>
  <si>
    <t>№ 42-2   от 28.12.2016 г.</t>
  </si>
  <si>
    <t>№ 42-2 от 28.11.2016 г.</t>
  </si>
  <si>
    <t>№42-2        от 28.12.2016 г.</t>
  </si>
  <si>
    <t>Приложение 12
к решению «О бюджете муниципального образования "Манжерокское сельское поселение" на 2017 год и плановый период 2018-2019 годы»                                               №_42-2 от 28. .12.2016 г.</t>
  </si>
  <si>
    <t>Приложение 13
к решению «О бюджете муниципального образования "Манжерокское сельское поселение" на 2017 год и плановый период 2018-2019 годы»                                               №_42-2         от 28.12.2016 г.</t>
  </si>
  <si>
    <t>Приложение 14
к решению «О бюджете муниципального образования "Манжерокское сельское поселение" на 2017 год и плановый период 2018-2019 годы»                                                              №  42-2      от 28.12.2016 г.</t>
  </si>
  <si>
    <t>Приложение 15
к решению «О бюджете муниципального образования "Манжерокское сельское поселение" на 2017 год и плановый период 2018-2019 годы»                                                                                        № 42-2  от 28.12.2016 г.</t>
  </si>
  <si>
    <t>Приложение 16
к решению «О бюджете муниципального образования "Манжерокское сельское поселение" на 2017 год и плановый период 2018-2019 годы»                                                                      №   _42-2         от 28.12.2016 г</t>
  </si>
  <si>
    <t>Приложение 17
к решению «О бюджете муниципального образования "Манжерокское сельское поселение" на 2017 год и плановый период 2018-2019 годы»                                                                      № 42-2            от 28 .12.2016 г</t>
  </si>
  <si>
    <t>Приложение 18
к решению «О бюджете муниципального образования "Манжерокское сельское поселение" на 2017 год и плановый период 2018-2019 годы»                                                     №  _42-2    от 28.12.2016 г.</t>
  </si>
  <si>
    <t>Приложение 19
к решению «О бюджете муниципального образования "Манжерокское сельское поселение" на 2017 год и плановый период 2018-2019 годы»                                                     №    42-2     от 28.12.2016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</si>
</sst>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_-* #,##0.0_р_._-;\-* #,##0.0_р_._-;_-* &quot;-&quot;??_р_._-;_-@_-"/>
    <numFmt numFmtId="175" formatCode="#,##0.00000"/>
    <numFmt numFmtId="176" formatCode="_-* #,##0.0_р_._-;\-* #,##0.0_р_._-;_-* &quot;-&quot;?_р_._-;_-@_-"/>
    <numFmt numFmtId="177" formatCode="0.000"/>
    <numFmt numFmtId="178" formatCode="_-* #,##0_р_._-;\-* #,##0_р_._-;_-* &quot;-&quot;?_р_._-;_-@_-"/>
    <numFmt numFmtId="179" formatCode="#,##0.0_р_.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_р_._-;\-* #,##0.00000_р_._-;_-* &quot;-&quot;?????_р_._-;_-@_-"/>
    <numFmt numFmtId="184" formatCode="0.00000"/>
    <numFmt numFmtId="185" formatCode="0.0000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#,##0.00_р_."/>
    <numFmt numFmtId="189" formatCode="#,##0.000_р_."/>
    <numFmt numFmtId="190" formatCode="#,##0.0000_р_."/>
    <numFmt numFmtId="191" formatCode="#,##0.00000_р_.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8"/>
      <color indexed="8"/>
      <name val="Times New Roman"/>
      <family val="1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10"/>
      <name val="Arial Cyr"/>
      <family val="0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>
      <alignment vertical="top"/>
      <protection/>
    </xf>
    <xf numFmtId="0" fontId="55" fillId="0" borderId="0">
      <alignment/>
      <protection/>
    </xf>
    <xf numFmtId="0" fontId="2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7" fillId="0" borderId="0" xfId="0" applyFont="1" applyAlignment="1">
      <alignment wrapText="1"/>
    </xf>
    <xf numFmtId="173" fontId="7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justify" vertical="center"/>
    </xf>
    <xf numFmtId="0" fontId="0" fillId="32" borderId="0" xfId="0" applyFont="1" applyFill="1" applyAlignment="1">
      <alignment horizontal="center" vertical="center"/>
    </xf>
    <xf numFmtId="0" fontId="26" fillId="32" borderId="0" xfId="0" applyFont="1" applyFill="1" applyAlignment="1">
      <alignment horizontal="justify" vertical="center"/>
    </xf>
    <xf numFmtId="0" fontId="26" fillId="32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justify" wrapText="1"/>
    </xf>
    <xf numFmtId="0" fontId="27" fillId="32" borderId="10" xfId="0" applyFont="1" applyFill="1" applyBorder="1" applyAlignment="1">
      <alignment horizontal="justify" wrapText="1"/>
    </xf>
    <xf numFmtId="0" fontId="0" fillId="32" borderId="0" xfId="0" applyFont="1" applyFill="1" applyAlignment="1">
      <alignment horizontal="justify" vertical="center" wrapText="1"/>
    </xf>
    <xf numFmtId="0" fontId="7" fillId="32" borderId="0" xfId="0" applyFont="1" applyFill="1" applyBorder="1" applyAlignment="1">
      <alignment horizontal="right" wrapText="1"/>
    </xf>
    <xf numFmtId="176" fontId="0" fillId="32" borderId="0" xfId="0" applyNumberFormat="1" applyFont="1" applyFill="1" applyAlignment="1">
      <alignment horizontal="justify" vertical="center" wrapText="1"/>
    </xf>
    <xf numFmtId="43" fontId="0" fillId="32" borderId="0" xfId="68" applyFont="1" applyFill="1" applyAlignment="1">
      <alignment horizontal="justify" vertical="center" wrapText="1"/>
    </xf>
    <xf numFmtId="0" fontId="7" fillId="32" borderId="0" xfId="0" applyFont="1" applyFill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65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3" fontId="6" fillId="0" borderId="0" xfId="65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3" fontId="4" fillId="0" borderId="0" xfId="6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0" xfId="65" applyFont="1" applyFill="1" applyBorder="1" applyAlignment="1">
      <alignment horizontal="center" vertical="top"/>
    </xf>
    <xf numFmtId="43" fontId="3" fillId="0" borderId="0" xfId="65" applyFont="1" applyFill="1" applyAlignment="1">
      <alignment horizontal="center" vertical="top"/>
    </xf>
    <xf numFmtId="43" fontId="3" fillId="0" borderId="0" xfId="65" applyFont="1" applyFill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Fill="1" applyAlignment="1">
      <alignment horizontal="right" wrapText="1"/>
    </xf>
    <xf numFmtId="0" fontId="2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justify" vertical="center" wrapText="1"/>
    </xf>
    <xf numFmtId="0" fontId="30" fillId="32" borderId="0" xfId="0" applyFont="1" applyFill="1" applyAlignment="1">
      <alignment horizontal="center" vertical="center"/>
    </xf>
    <xf numFmtId="0" fontId="30" fillId="32" borderId="0" xfId="0" applyFont="1" applyFill="1" applyAlignment="1">
      <alignment horizontal="justify" vertical="center"/>
    </xf>
    <xf numFmtId="173" fontId="7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8" fillId="0" borderId="10" xfId="56" applyNumberFormat="1" applyFont="1" applyFill="1" applyBorder="1" applyAlignment="1">
      <alignment horizontal="center" vertical="top"/>
      <protection/>
    </xf>
    <xf numFmtId="49" fontId="7" fillId="0" borderId="10" xfId="56" applyNumberFormat="1" applyFont="1" applyFill="1" applyBorder="1" applyAlignment="1">
      <alignment horizontal="center" vertical="top"/>
      <protection/>
    </xf>
    <xf numFmtId="43" fontId="3" fillId="0" borderId="0" xfId="65" applyFont="1" applyFill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8" fillId="0" borderId="10" xfId="0" applyFont="1" applyFill="1" applyBorder="1" applyAlignment="1">
      <alignment horizontal="center" vertical="top"/>
    </xf>
    <xf numFmtId="184" fontId="13" fillId="33" borderId="11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184" fontId="13" fillId="0" borderId="10" xfId="0" applyNumberFormat="1" applyFont="1" applyFill="1" applyBorder="1" applyAlignment="1">
      <alignment horizontal="right"/>
    </xf>
    <xf numFmtId="49" fontId="13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vertical="justify"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3" xfId="0" applyFont="1" applyBorder="1" applyAlignment="1">
      <alignment horizontal="justify"/>
    </xf>
    <xf numFmtId="0" fontId="28" fillId="0" borderId="15" xfId="0" applyFont="1" applyBorder="1" applyAlignment="1">
      <alignment wrapText="1"/>
    </xf>
    <xf numFmtId="0" fontId="28" fillId="0" borderId="16" xfId="0" applyFont="1" applyBorder="1" applyAlignment="1">
      <alignment/>
    </xf>
    <xf numFmtId="0" fontId="13" fillId="0" borderId="17" xfId="0" applyFont="1" applyBorder="1" applyAlignment="1">
      <alignment vertical="justify"/>
    </xf>
    <xf numFmtId="49" fontId="28" fillId="0" borderId="18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right"/>
    </xf>
    <xf numFmtId="184" fontId="28" fillId="0" borderId="13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vertical="justify"/>
    </xf>
    <xf numFmtId="0" fontId="10" fillId="0" borderId="18" xfId="0" applyFont="1" applyFill="1" applyBorder="1" applyAlignment="1">
      <alignment/>
    </xf>
    <xf numFmtId="0" fontId="9" fillId="0" borderId="18" xfId="0" applyFont="1" applyFill="1" applyBorder="1" applyAlignment="1">
      <alignment vertical="justify"/>
    </xf>
    <xf numFmtId="0" fontId="9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4" fontId="3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13" fillId="0" borderId="27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wrapText="1"/>
    </xf>
    <xf numFmtId="0" fontId="3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7" fillId="0" borderId="24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184" fontId="33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/>
    </xf>
    <xf numFmtId="0" fontId="25" fillId="32" borderId="12" xfId="0" applyFont="1" applyFill="1" applyBorder="1" applyAlignment="1">
      <alignment horizontal="center" vertical="top" wrapText="1"/>
    </xf>
    <xf numFmtId="49" fontId="25" fillId="32" borderId="11" xfId="0" applyNumberFormat="1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center" wrapText="1"/>
    </xf>
    <xf numFmtId="49" fontId="5" fillId="32" borderId="29" xfId="0" applyNumberFormat="1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/>
    </xf>
    <xf numFmtId="184" fontId="13" fillId="0" borderId="16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184" fontId="13" fillId="0" borderId="11" xfId="0" applyNumberFormat="1" applyFont="1" applyFill="1" applyBorder="1" applyAlignment="1">
      <alignment horizontal="right"/>
    </xf>
    <xf numFmtId="0" fontId="7" fillId="32" borderId="21" xfId="0" applyFont="1" applyFill="1" applyBorder="1" applyAlignment="1">
      <alignment vertical="top"/>
    </xf>
    <xf numFmtId="0" fontId="8" fillId="32" borderId="22" xfId="0" applyFont="1" applyFill="1" applyBorder="1" applyAlignment="1">
      <alignment horizontal="center" vertical="top" wrapText="1"/>
    </xf>
    <xf numFmtId="43" fontId="8" fillId="32" borderId="23" xfId="65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justify" vertical="top"/>
    </xf>
    <xf numFmtId="0" fontId="7" fillId="0" borderId="18" xfId="0" applyFont="1" applyFill="1" applyBorder="1" applyAlignment="1">
      <alignment horizontal="justify" vertical="top"/>
    </xf>
    <xf numFmtId="0" fontId="8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justify" vertical="top" wrapText="1"/>
    </xf>
    <xf numFmtId="0" fontId="8" fillId="0" borderId="18" xfId="56" applyFont="1" applyFill="1" applyBorder="1" applyAlignment="1">
      <alignment horizontal="justify" vertical="top"/>
      <protection/>
    </xf>
    <xf numFmtId="0" fontId="7" fillId="0" borderId="18" xfId="56" applyFont="1" applyFill="1" applyBorder="1" applyAlignment="1">
      <alignment horizontal="justify" vertical="top"/>
      <protection/>
    </xf>
    <xf numFmtId="0" fontId="8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30" fillId="32" borderId="19" xfId="0" applyNumberFormat="1" applyFont="1" applyFill="1" applyBorder="1" applyAlignment="1">
      <alignment vertical="center"/>
    </xf>
    <xf numFmtId="49" fontId="8" fillId="32" borderId="20" xfId="0" applyNumberFormat="1" applyFont="1" applyFill="1" applyBorder="1" applyAlignment="1">
      <alignment vertical="center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wrapText="1"/>
    </xf>
    <xf numFmtId="173" fontId="3" fillId="0" borderId="18" xfId="0" applyNumberFormat="1" applyFont="1" applyFill="1" applyBorder="1" applyAlignment="1">
      <alignment horizontal="justify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justify"/>
    </xf>
    <xf numFmtId="4" fontId="3" fillId="0" borderId="2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justify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2" fontId="8" fillId="0" borderId="10" xfId="65" applyNumberFormat="1" applyFont="1" applyFill="1" applyBorder="1" applyAlignment="1">
      <alignment horizontal="center" vertical="center"/>
    </xf>
    <xf numFmtId="174" fontId="7" fillId="0" borderId="10" xfId="65" applyNumberFormat="1" applyFont="1" applyFill="1" applyBorder="1" applyAlignment="1">
      <alignment horizontal="center" vertical="center"/>
    </xf>
    <xf numFmtId="0" fontId="8" fillId="0" borderId="10" xfId="65" applyNumberFormat="1" applyFont="1" applyFill="1" applyBorder="1" applyAlignment="1">
      <alignment horizontal="center" vertical="center"/>
    </xf>
    <xf numFmtId="182" fontId="7" fillId="0" borderId="10" xfId="65" applyNumberFormat="1" applyFont="1" applyFill="1" applyBorder="1" applyAlignment="1">
      <alignment horizontal="center" vertical="center"/>
    </xf>
    <xf numFmtId="0" fontId="7" fillId="0" borderId="10" xfId="65" applyNumberFormat="1" applyFont="1" applyFill="1" applyBorder="1" applyAlignment="1">
      <alignment horizontal="center" vertical="center"/>
    </xf>
    <xf numFmtId="0" fontId="7" fillId="0" borderId="10" xfId="65" applyNumberFormat="1" applyFont="1" applyFill="1" applyBorder="1" applyAlignment="1">
      <alignment horizontal="center" vertical="center" wrapText="1"/>
    </xf>
    <xf numFmtId="0" fontId="7" fillId="0" borderId="20" xfId="65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7" xfId="0" applyFont="1" applyFill="1" applyBorder="1" applyAlignment="1">
      <alignment vertical="top"/>
    </xf>
    <xf numFmtId="49" fontId="7" fillId="0" borderId="16" xfId="0" applyNumberFormat="1" applyFont="1" applyFill="1" applyBorder="1" applyAlignment="1">
      <alignment vertical="top"/>
    </xf>
    <xf numFmtId="182" fontId="8" fillId="0" borderId="16" xfId="65" applyNumberFormat="1" applyFont="1" applyFill="1" applyBorder="1" applyAlignment="1">
      <alignment horizontal="center" vertical="center"/>
    </xf>
    <xf numFmtId="43" fontId="8" fillId="32" borderId="10" xfId="65" applyFont="1" applyFill="1" applyBorder="1" applyAlignment="1">
      <alignment horizontal="center" vertical="top"/>
    </xf>
    <xf numFmtId="43" fontId="4" fillId="0" borderId="10" xfId="65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justify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center"/>
    </xf>
    <xf numFmtId="177" fontId="8" fillId="0" borderId="2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4" fontId="13" fillId="0" borderId="13" xfId="0" applyNumberFormat="1" applyFont="1" applyFill="1" applyBorder="1" applyAlignment="1">
      <alignment horizontal="right"/>
    </xf>
    <xf numFmtId="0" fontId="7" fillId="0" borderId="24" xfId="0" applyFont="1" applyBorder="1" applyAlignment="1">
      <alignment wrapText="1"/>
    </xf>
    <xf numFmtId="173" fontId="3" fillId="0" borderId="24" xfId="0" applyNumberFormat="1" applyFont="1" applyFill="1" applyBorder="1" applyAlignment="1">
      <alignment horizontal="justify" wrapText="1"/>
    </xf>
    <xf numFmtId="0" fontId="3" fillId="0" borderId="32" xfId="0" applyFont="1" applyBorder="1" applyAlignment="1">
      <alignment horizontal="justify"/>
    </xf>
    <xf numFmtId="4" fontId="7" fillId="0" borderId="33" xfId="0" applyNumberFormat="1" applyFont="1" applyBorder="1" applyAlignment="1">
      <alignment wrapText="1"/>
    </xf>
    <xf numFmtId="4" fontId="3" fillId="0" borderId="33" xfId="0" applyNumberFormat="1" applyFont="1" applyFill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0" fontId="7" fillId="0" borderId="35" xfId="0" applyFont="1" applyBorder="1" applyAlignment="1">
      <alignment wrapText="1"/>
    </xf>
    <xf numFmtId="4" fontId="7" fillId="0" borderId="2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36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84" fontId="13" fillId="33" borderId="31" xfId="0" applyNumberFormat="1" applyFont="1" applyFill="1" applyBorder="1" applyAlignment="1">
      <alignment horizontal="right"/>
    </xf>
    <xf numFmtId="184" fontId="13" fillId="0" borderId="17" xfId="0" applyNumberFormat="1" applyFont="1" applyFill="1" applyBorder="1" applyAlignment="1">
      <alignment horizontal="right"/>
    </xf>
    <xf numFmtId="184" fontId="13" fillId="0" borderId="3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84" fontId="4" fillId="0" borderId="31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center" vertical="top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 vertical="top" wrapText="1"/>
    </xf>
    <xf numFmtId="0" fontId="25" fillId="0" borderId="4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49" fontId="13" fillId="0" borderId="42" xfId="0" applyNumberFormat="1" applyFont="1" applyFill="1" applyBorder="1" applyAlignment="1">
      <alignment horizontal="center"/>
    </xf>
    <xf numFmtId="184" fontId="13" fillId="0" borderId="42" xfId="0" applyNumberFormat="1" applyFont="1" applyFill="1" applyBorder="1" applyAlignment="1">
      <alignment horizontal="right"/>
    </xf>
    <xf numFmtId="184" fontId="13" fillId="0" borderId="38" xfId="0" applyNumberFormat="1" applyFont="1" applyFill="1" applyBorder="1" applyAlignment="1">
      <alignment horizontal="right"/>
    </xf>
    <xf numFmtId="184" fontId="16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4" fontId="24" fillId="0" borderId="20" xfId="6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center" vertical="center" wrapText="1"/>
    </xf>
    <xf numFmtId="184" fontId="27" fillId="0" borderId="10" xfId="68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justify" vertical="center" wrapText="1"/>
    </xf>
    <xf numFmtId="43" fontId="0" fillId="0" borderId="0" xfId="68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184" fontId="13" fillId="0" borderId="0" xfId="0" applyNumberFormat="1" applyFont="1" applyFill="1" applyBorder="1" applyAlignment="1">
      <alignment horizontal="right"/>
    </xf>
    <xf numFmtId="184" fontId="38" fillId="0" borderId="0" xfId="0" applyNumberFormat="1" applyFont="1" applyFill="1" applyBorder="1" applyAlignment="1">
      <alignment horizontal="right"/>
    </xf>
    <xf numFmtId="184" fontId="28" fillId="0" borderId="0" xfId="0" applyNumberFormat="1" applyFont="1" applyFill="1" applyBorder="1" applyAlignment="1">
      <alignment horizontal="right"/>
    </xf>
    <xf numFmtId="184" fontId="16" fillId="0" borderId="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 vertical="top" wrapText="1"/>
    </xf>
    <xf numFmtId="49" fontId="9" fillId="0" borderId="44" xfId="0" applyNumberFormat="1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184" fontId="4" fillId="0" borderId="23" xfId="0" applyNumberFormat="1" applyFont="1" applyFill="1" applyBorder="1" applyAlignment="1">
      <alignment horizontal="right" vertical="top" wrapText="1"/>
    </xf>
    <xf numFmtId="184" fontId="21" fillId="0" borderId="0" xfId="0" applyNumberFormat="1" applyFont="1" applyFill="1" applyAlignment="1">
      <alignment/>
    </xf>
    <xf numFmtId="184" fontId="7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/>
    </xf>
    <xf numFmtId="184" fontId="7" fillId="0" borderId="10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84" fontId="13" fillId="0" borderId="22" xfId="0" applyNumberFormat="1" applyFont="1" applyFill="1" applyBorder="1" applyAlignment="1">
      <alignment horizontal="right"/>
    </xf>
    <xf numFmtId="184" fontId="14" fillId="0" borderId="0" xfId="0" applyNumberFormat="1" applyFont="1" applyFill="1" applyAlignment="1">
      <alignment/>
    </xf>
    <xf numFmtId="49" fontId="13" fillId="33" borderId="47" xfId="0" applyNumberFormat="1" applyFont="1" applyFill="1" applyBorder="1" applyAlignment="1">
      <alignment horizontal="center"/>
    </xf>
    <xf numFmtId="184" fontId="13" fillId="33" borderId="47" xfId="0" applyNumberFormat="1" applyFont="1" applyFill="1" applyBorder="1" applyAlignment="1">
      <alignment horizontal="right"/>
    </xf>
    <xf numFmtId="184" fontId="13" fillId="33" borderId="48" xfId="0" applyNumberFormat="1" applyFont="1" applyFill="1" applyBorder="1" applyAlignment="1">
      <alignment horizontal="right"/>
    </xf>
    <xf numFmtId="184" fontId="27" fillId="32" borderId="16" xfId="68" applyNumberFormat="1" applyFont="1" applyFill="1" applyBorder="1" applyAlignment="1">
      <alignment horizontal="center" vertical="center"/>
    </xf>
    <xf numFmtId="184" fontId="27" fillId="32" borderId="10" xfId="68" applyNumberFormat="1" applyFont="1" applyFill="1" applyBorder="1" applyAlignment="1">
      <alignment horizontal="center" vertical="center"/>
    </xf>
    <xf numFmtId="184" fontId="27" fillId="32" borderId="13" xfId="68" applyNumberFormat="1" applyFont="1" applyFill="1" applyBorder="1" applyAlignment="1">
      <alignment horizontal="center" vertical="center"/>
    </xf>
    <xf numFmtId="184" fontId="24" fillId="0" borderId="15" xfId="68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 horizontal="right"/>
    </xf>
    <xf numFmtId="0" fontId="8" fillId="0" borderId="49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top" wrapText="1"/>
    </xf>
    <xf numFmtId="49" fontId="9" fillId="0" borderId="47" xfId="0" applyNumberFormat="1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184" fontId="4" fillId="0" borderId="22" xfId="0" applyNumberFormat="1" applyFont="1" applyFill="1" applyBorder="1" applyAlignment="1">
      <alignment horizontal="righ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7" fillId="0" borderId="50" xfId="0" applyNumberFormat="1" applyFont="1" applyBorder="1" applyAlignment="1">
      <alignment horizontal="center" vertical="top"/>
    </xf>
    <xf numFmtId="49" fontId="7" fillId="0" borderId="51" xfId="0" applyNumberFormat="1" applyFont="1" applyBorder="1" applyAlignment="1">
      <alignment horizontal="center" vertical="top"/>
    </xf>
    <xf numFmtId="49" fontId="7" fillId="0" borderId="51" xfId="0" applyNumberFormat="1" applyFont="1" applyFill="1" applyBorder="1" applyAlignment="1">
      <alignment horizontal="center" vertical="top"/>
    </xf>
    <xf numFmtId="0" fontId="7" fillId="0" borderId="50" xfId="0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horizontal="center" vertical="top"/>
    </xf>
    <xf numFmtId="0" fontId="7" fillId="0" borderId="53" xfId="0" applyFont="1" applyBorder="1" applyAlignment="1">
      <alignment vertical="top" wrapText="1"/>
    </xf>
    <xf numFmtId="49" fontId="7" fillId="0" borderId="54" xfId="0" applyNumberFormat="1" applyFont="1" applyBorder="1" applyAlignment="1">
      <alignment horizontal="center" vertical="top"/>
    </xf>
    <xf numFmtId="0" fontId="7" fillId="34" borderId="53" xfId="0" applyNumberFormat="1" applyFont="1" applyFill="1" applyBorder="1" applyAlignment="1">
      <alignment horizontal="left" vertical="top" wrapText="1"/>
    </xf>
    <xf numFmtId="0" fontId="7" fillId="34" borderId="55" xfId="0" applyFont="1" applyFill="1" applyBorder="1" applyAlignment="1">
      <alignment horizontal="left" vertical="top" wrapText="1"/>
    </xf>
    <xf numFmtId="0" fontId="7" fillId="0" borderId="55" xfId="0" applyFont="1" applyBorder="1" applyAlignment="1">
      <alignment vertical="top" wrapText="1"/>
    </xf>
    <xf numFmtId="0" fontId="7" fillId="0" borderId="55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49" fontId="7" fillId="0" borderId="56" xfId="0" applyNumberFormat="1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58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4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84" fontId="8" fillId="0" borderId="20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184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 horizontal="right"/>
    </xf>
    <xf numFmtId="184" fontId="9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7" fillId="33" borderId="59" xfId="0" applyFont="1" applyFill="1" applyBorder="1" applyAlignment="1">
      <alignment horizontal="center" vertical="top" wrapText="1"/>
    </xf>
    <xf numFmtId="0" fontId="7" fillId="33" borderId="60" xfId="0" applyFont="1" applyFill="1" applyBorder="1" applyAlignment="1">
      <alignment horizontal="center" vertical="top" wrapText="1"/>
    </xf>
    <xf numFmtId="0" fontId="7" fillId="33" borderId="6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6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30" xfId="0" applyFont="1" applyBorder="1" applyAlignment="1">
      <alignment horizontal="right" vertical="top" wrapText="1"/>
    </xf>
    <xf numFmtId="0" fontId="3" fillId="0" borderId="30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источник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157"/>
  <sheetViews>
    <sheetView view="pageBreakPreview" zoomScale="80" zoomScaleNormal="75" zoomScaleSheetLayoutView="80" zoomScalePageLayoutView="0" workbookViewId="0" topLeftCell="A28">
      <selection activeCell="C15" sqref="C15"/>
    </sheetView>
  </sheetViews>
  <sheetFormatPr defaultColWidth="9.125" defaultRowHeight="12.75"/>
  <cols>
    <col min="1" max="1" width="83.125" style="50" customWidth="1"/>
    <col min="2" max="2" width="36.50390625" style="50" customWidth="1"/>
    <col min="3" max="3" width="32.00390625" style="65" customWidth="1"/>
    <col min="4" max="16384" width="9.125" style="50" customWidth="1"/>
  </cols>
  <sheetData>
    <row r="1" spans="2:3" ht="67.5" customHeight="1">
      <c r="B1" s="418" t="s">
        <v>215</v>
      </c>
      <c r="C1" s="418"/>
    </row>
    <row r="2" spans="2:3" ht="33.75" customHeight="1">
      <c r="B2" s="51"/>
      <c r="C2" s="7" t="s">
        <v>446</v>
      </c>
    </row>
    <row r="3" spans="1:3" ht="31.5" customHeight="1">
      <c r="A3" s="417" t="s">
        <v>216</v>
      </c>
      <c r="B3" s="417"/>
      <c r="C3" s="417"/>
    </row>
    <row r="4" spans="2:3" ht="18.75" customHeight="1" thickBot="1">
      <c r="B4" s="52"/>
      <c r="C4" s="110" t="s">
        <v>56</v>
      </c>
    </row>
    <row r="5" spans="1:3" ht="34.5">
      <c r="A5" s="191"/>
      <c r="B5" s="192" t="s">
        <v>91</v>
      </c>
      <c r="C5" s="193" t="s">
        <v>92</v>
      </c>
    </row>
    <row r="6" spans="1:3" ht="18">
      <c r="A6" s="194" t="s">
        <v>115</v>
      </c>
      <c r="B6" s="105"/>
      <c r="C6" s="236">
        <v>0</v>
      </c>
    </row>
    <row r="7" spans="1:3" ht="17.25">
      <c r="A7" s="195" t="s">
        <v>116</v>
      </c>
      <c r="B7" s="106"/>
      <c r="C7" s="236">
        <v>0</v>
      </c>
    </row>
    <row r="8" spans="1:3" ht="18">
      <c r="A8" s="196" t="s">
        <v>117</v>
      </c>
      <c r="B8" s="105"/>
      <c r="C8" s="237"/>
    </row>
    <row r="9" spans="1:3" ht="17.25">
      <c r="A9" s="197" t="s">
        <v>211</v>
      </c>
      <c r="B9" s="106" t="s">
        <v>227</v>
      </c>
      <c r="C9" s="238">
        <v>0</v>
      </c>
    </row>
    <row r="10" spans="1:3" ht="18">
      <c r="A10" s="198" t="s">
        <v>157</v>
      </c>
      <c r="B10" s="106"/>
      <c r="C10" s="237"/>
    </row>
    <row r="11" spans="1:3" ht="18">
      <c r="A11" s="199" t="s">
        <v>219</v>
      </c>
      <c r="B11" s="107" t="s">
        <v>228</v>
      </c>
      <c r="C11" s="239">
        <v>8975.8</v>
      </c>
    </row>
    <row r="12" spans="1:3" ht="18">
      <c r="A12" s="199" t="s">
        <v>220</v>
      </c>
      <c r="B12" s="107" t="s">
        <v>229</v>
      </c>
      <c r="C12" s="239">
        <v>8975.8</v>
      </c>
    </row>
    <row r="13" spans="1:3" s="53" customFormat="1" ht="17.25">
      <c r="A13" s="195" t="s">
        <v>118</v>
      </c>
      <c r="B13" s="106" t="s">
        <v>230</v>
      </c>
      <c r="C13" s="236">
        <f>C14-C16</f>
        <v>0</v>
      </c>
    </row>
    <row r="14" spans="1:3" ht="36">
      <c r="A14" s="200" t="s">
        <v>119</v>
      </c>
      <c r="B14" s="107" t="s">
        <v>231</v>
      </c>
      <c r="C14" s="239">
        <v>0</v>
      </c>
    </row>
    <row r="15" spans="1:3" ht="40.5" customHeight="1">
      <c r="A15" s="196" t="s">
        <v>221</v>
      </c>
      <c r="B15" s="107" t="s">
        <v>232</v>
      </c>
      <c r="C15" s="239">
        <v>0</v>
      </c>
    </row>
    <row r="16" spans="1:3" ht="43.5" customHeight="1">
      <c r="A16" s="196" t="s">
        <v>120</v>
      </c>
      <c r="B16" s="107" t="s">
        <v>233</v>
      </c>
      <c r="C16" s="239">
        <v>0</v>
      </c>
    </row>
    <row r="17" spans="1:3" ht="36">
      <c r="A17" s="196" t="s">
        <v>222</v>
      </c>
      <c r="B17" s="107" t="s">
        <v>234</v>
      </c>
      <c r="C17" s="239">
        <v>0</v>
      </c>
    </row>
    <row r="18" spans="1:3" s="53" customFormat="1" ht="34.5">
      <c r="A18" s="195" t="s">
        <v>121</v>
      </c>
      <c r="B18" s="106" t="s">
        <v>235</v>
      </c>
      <c r="C18" s="236">
        <f>C19-C21</f>
        <v>0</v>
      </c>
    </row>
    <row r="19" spans="1:3" ht="36">
      <c r="A19" s="196" t="s">
        <v>104</v>
      </c>
      <c r="B19" s="107" t="s">
        <v>236</v>
      </c>
      <c r="C19" s="239">
        <f>C20</f>
        <v>0</v>
      </c>
    </row>
    <row r="20" spans="1:3" ht="36">
      <c r="A20" s="196" t="s">
        <v>223</v>
      </c>
      <c r="B20" s="107" t="s">
        <v>237</v>
      </c>
      <c r="C20" s="239">
        <v>0</v>
      </c>
    </row>
    <row r="21" spans="1:3" ht="63" customHeight="1">
      <c r="A21" s="196" t="s">
        <v>143</v>
      </c>
      <c r="B21" s="107" t="s">
        <v>238</v>
      </c>
      <c r="C21" s="239">
        <v>0</v>
      </c>
    </row>
    <row r="22" spans="1:3" ht="59.25" customHeight="1">
      <c r="A22" s="196" t="s">
        <v>224</v>
      </c>
      <c r="B22" s="107" t="s">
        <v>239</v>
      </c>
      <c r="C22" s="239">
        <v>0</v>
      </c>
    </row>
    <row r="23" spans="1:3" s="53" customFormat="1" ht="17.25">
      <c r="A23" s="195" t="s">
        <v>82</v>
      </c>
      <c r="B23" s="106" t="s">
        <v>240</v>
      </c>
      <c r="C23" s="238">
        <f>C24</f>
        <v>0</v>
      </c>
    </row>
    <row r="24" spans="1:3" ht="34.5">
      <c r="A24" s="201" t="s">
        <v>144</v>
      </c>
      <c r="B24" s="108" t="s">
        <v>241</v>
      </c>
      <c r="C24" s="238">
        <f>C25</f>
        <v>0</v>
      </c>
    </row>
    <row r="25" spans="1:3" ht="36">
      <c r="A25" s="202" t="s">
        <v>81</v>
      </c>
      <c r="B25" s="109" t="s">
        <v>242</v>
      </c>
      <c r="C25" s="240">
        <f>C26</f>
        <v>0</v>
      </c>
    </row>
    <row r="26" spans="1:3" ht="42" customHeight="1">
      <c r="A26" s="196" t="s">
        <v>225</v>
      </c>
      <c r="B26" s="107" t="s">
        <v>243</v>
      </c>
      <c r="C26" s="240">
        <v>0</v>
      </c>
    </row>
    <row r="27" spans="1:3" s="54" customFormat="1" ht="34.5" customHeight="1">
      <c r="A27" s="203" t="s">
        <v>83</v>
      </c>
      <c r="B27" s="113" t="s">
        <v>244</v>
      </c>
      <c r="C27" s="238">
        <f>C28</f>
        <v>0</v>
      </c>
    </row>
    <row r="28" spans="1:3" s="55" customFormat="1" ht="96.75" customHeight="1">
      <c r="A28" s="204" t="s">
        <v>4</v>
      </c>
      <c r="B28" s="101" t="s">
        <v>245</v>
      </c>
      <c r="C28" s="241">
        <f>C29</f>
        <v>0</v>
      </c>
    </row>
    <row r="29" spans="1:3" s="55" customFormat="1" ht="99.75" customHeight="1" thickBot="1">
      <c r="A29" s="205" t="s">
        <v>226</v>
      </c>
      <c r="B29" s="206" t="s">
        <v>246</v>
      </c>
      <c r="C29" s="242">
        <v>0</v>
      </c>
    </row>
    <row r="30" spans="2:3" ht="15">
      <c r="B30" s="56"/>
      <c r="C30" s="57"/>
    </row>
    <row r="31" spans="2:3" ht="15">
      <c r="B31" s="56"/>
      <c r="C31" s="57"/>
    </row>
    <row r="32" spans="2:3" ht="15">
      <c r="B32" s="56"/>
      <c r="C32" s="57"/>
    </row>
    <row r="33" spans="2:3" ht="15">
      <c r="B33" s="56"/>
      <c r="C33" s="57"/>
    </row>
    <row r="34" spans="2:3" ht="15">
      <c r="B34" s="58"/>
      <c r="C34" s="59"/>
    </row>
    <row r="35" spans="2:3" ht="15">
      <c r="B35" s="56"/>
      <c r="C35" s="57"/>
    </row>
    <row r="36" spans="2:3" ht="15">
      <c r="B36" s="56"/>
      <c r="C36" s="57"/>
    </row>
    <row r="37" spans="2:3" ht="15">
      <c r="B37" s="60"/>
      <c r="C37" s="61"/>
    </row>
    <row r="38" spans="2:3" ht="15">
      <c r="B38" s="56"/>
      <c r="C38" s="57"/>
    </row>
    <row r="39" spans="2:3" ht="15">
      <c r="B39" s="56"/>
      <c r="C39" s="57"/>
    </row>
    <row r="40" spans="2:3" ht="15">
      <c r="B40" s="60"/>
      <c r="C40" s="61"/>
    </row>
    <row r="41" spans="2:3" ht="15">
      <c r="B41" s="56"/>
      <c r="C41" s="57"/>
    </row>
    <row r="42" spans="2:3" ht="15">
      <c r="B42" s="56"/>
      <c r="C42" s="57"/>
    </row>
    <row r="43" spans="2:3" ht="15">
      <c r="B43" s="56"/>
      <c r="C43" s="57"/>
    </row>
    <row r="44" spans="2:3" ht="15">
      <c r="B44" s="56"/>
      <c r="C44" s="57"/>
    </row>
    <row r="45" spans="2:3" ht="15">
      <c r="B45" s="62"/>
      <c r="C45" s="63"/>
    </row>
    <row r="46" spans="2:3" ht="15">
      <c r="B46" s="62"/>
      <c r="C46" s="63"/>
    </row>
    <row r="47" spans="2:3" ht="15">
      <c r="B47" s="62"/>
      <c r="C47" s="63"/>
    </row>
    <row r="48" ht="15">
      <c r="C48" s="64"/>
    </row>
    <row r="49" ht="15">
      <c r="C49" s="64"/>
    </row>
    <row r="50" ht="15">
      <c r="C50" s="64"/>
    </row>
    <row r="51" ht="15">
      <c r="C51" s="64"/>
    </row>
    <row r="52" ht="15">
      <c r="C52" s="64"/>
    </row>
    <row r="53" ht="15">
      <c r="C53" s="64"/>
    </row>
    <row r="54" ht="15">
      <c r="C54" s="64"/>
    </row>
    <row r="55" ht="15">
      <c r="C55" s="64"/>
    </row>
    <row r="56" ht="15">
      <c r="C56" s="64"/>
    </row>
    <row r="57" ht="15">
      <c r="C57" s="64"/>
    </row>
    <row r="58" ht="15">
      <c r="C58" s="64"/>
    </row>
    <row r="59" ht="15">
      <c r="C59" s="64"/>
    </row>
    <row r="60" ht="15">
      <c r="C60" s="64"/>
    </row>
    <row r="61" ht="15">
      <c r="C61" s="64"/>
    </row>
    <row r="62" ht="15">
      <c r="C62" s="64"/>
    </row>
    <row r="63" ht="15">
      <c r="C63" s="64"/>
    </row>
    <row r="64" ht="15">
      <c r="C64" s="64"/>
    </row>
    <row r="65" ht="15">
      <c r="C65" s="64"/>
    </row>
    <row r="66" ht="15">
      <c r="C66" s="64"/>
    </row>
    <row r="67" ht="15">
      <c r="C67" s="64"/>
    </row>
    <row r="68" ht="15">
      <c r="C68" s="64"/>
    </row>
    <row r="69" ht="15">
      <c r="C69" s="64"/>
    </row>
    <row r="70" ht="15">
      <c r="C70" s="64"/>
    </row>
    <row r="71" ht="15">
      <c r="C71" s="64"/>
    </row>
    <row r="72" ht="15">
      <c r="C72" s="64"/>
    </row>
    <row r="73" ht="15">
      <c r="C73" s="64"/>
    </row>
    <row r="74" ht="15">
      <c r="C74" s="64"/>
    </row>
    <row r="75" ht="15">
      <c r="C75" s="64"/>
    </row>
    <row r="76" ht="15">
      <c r="C76" s="64"/>
    </row>
    <row r="77" ht="15">
      <c r="C77" s="64"/>
    </row>
    <row r="78" ht="15">
      <c r="C78" s="64"/>
    </row>
    <row r="79" ht="15">
      <c r="C79" s="64"/>
    </row>
    <row r="80" ht="15">
      <c r="C80" s="64"/>
    </row>
    <row r="81" ht="15">
      <c r="C81" s="64"/>
    </row>
    <row r="82" ht="15">
      <c r="C82" s="64"/>
    </row>
    <row r="83" ht="15">
      <c r="C83" s="64"/>
    </row>
    <row r="84" ht="15">
      <c r="C84" s="64"/>
    </row>
    <row r="85" ht="15">
      <c r="C85" s="64"/>
    </row>
    <row r="86" ht="15">
      <c r="C86" s="64"/>
    </row>
    <row r="87" ht="15">
      <c r="C87" s="64"/>
    </row>
    <row r="88" ht="15">
      <c r="C88" s="64"/>
    </row>
    <row r="89" ht="15">
      <c r="C89" s="64"/>
    </row>
    <row r="90" ht="15">
      <c r="C90" s="64"/>
    </row>
    <row r="91" ht="15">
      <c r="C91" s="64"/>
    </row>
    <row r="92" ht="15">
      <c r="C92" s="64"/>
    </row>
    <row r="93" ht="15">
      <c r="C93" s="64"/>
    </row>
    <row r="94" ht="15">
      <c r="C94" s="64"/>
    </row>
    <row r="95" ht="15">
      <c r="C95" s="64"/>
    </row>
    <row r="96" ht="15">
      <c r="C96" s="64"/>
    </row>
    <row r="97" ht="15">
      <c r="C97" s="64"/>
    </row>
    <row r="98" ht="15">
      <c r="C98" s="64"/>
    </row>
    <row r="99" ht="15">
      <c r="C99" s="64"/>
    </row>
    <row r="100" ht="15">
      <c r="C100" s="64"/>
    </row>
    <row r="101" ht="15">
      <c r="C101" s="64"/>
    </row>
    <row r="102" ht="15">
      <c r="C102" s="64"/>
    </row>
    <row r="103" ht="15">
      <c r="C103" s="64"/>
    </row>
    <row r="104" ht="15">
      <c r="C104" s="64"/>
    </row>
    <row r="105" ht="15">
      <c r="C105" s="64"/>
    </row>
    <row r="106" ht="15">
      <c r="C106" s="64"/>
    </row>
    <row r="107" ht="15">
      <c r="C107" s="64"/>
    </row>
    <row r="108" ht="15">
      <c r="C108" s="64"/>
    </row>
    <row r="109" ht="15">
      <c r="C109" s="64"/>
    </row>
    <row r="110" ht="15">
      <c r="C110" s="64"/>
    </row>
    <row r="111" ht="15">
      <c r="C111" s="64"/>
    </row>
    <row r="112" ht="15">
      <c r="C112" s="64"/>
    </row>
    <row r="113" ht="15">
      <c r="C113" s="64"/>
    </row>
    <row r="114" ht="15">
      <c r="C114" s="64"/>
    </row>
    <row r="115" ht="15">
      <c r="C115" s="64"/>
    </row>
    <row r="116" ht="15">
      <c r="C116" s="64"/>
    </row>
    <row r="117" ht="15">
      <c r="C117" s="64"/>
    </row>
    <row r="118" ht="15">
      <c r="C118" s="64"/>
    </row>
    <row r="119" ht="15">
      <c r="C119" s="64"/>
    </row>
    <row r="120" ht="15">
      <c r="C120" s="64"/>
    </row>
    <row r="121" ht="15">
      <c r="C121" s="64"/>
    </row>
    <row r="122" ht="15">
      <c r="C122" s="64"/>
    </row>
    <row r="123" ht="15">
      <c r="C123" s="64"/>
    </row>
    <row r="124" ht="15">
      <c r="C124" s="64"/>
    </row>
    <row r="125" ht="15">
      <c r="C125" s="64"/>
    </row>
    <row r="126" ht="15">
      <c r="C126" s="64"/>
    </row>
    <row r="127" ht="15">
      <c r="C127" s="64"/>
    </row>
    <row r="128" ht="15">
      <c r="C128" s="64"/>
    </row>
    <row r="129" ht="15">
      <c r="C129" s="64"/>
    </row>
    <row r="130" ht="15">
      <c r="C130" s="64"/>
    </row>
    <row r="131" ht="15">
      <c r="C131" s="64"/>
    </row>
    <row r="132" ht="15">
      <c r="C132" s="64"/>
    </row>
    <row r="133" ht="15">
      <c r="C133" s="64"/>
    </row>
    <row r="134" ht="15">
      <c r="C134" s="64"/>
    </row>
    <row r="135" ht="15">
      <c r="C135" s="64"/>
    </row>
    <row r="136" ht="15">
      <c r="C136" s="64"/>
    </row>
    <row r="137" ht="15">
      <c r="C137" s="64"/>
    </row>
    <row r="138" ht="15">
      <c r="C138" s="64"/>
    </row>
    <row r="139" ht="15">
      <c r="C139" s="64"/>
    </row>
    <row r="140" ht="15">
      <c r="C140" s="64"/>
    </row>
    <row r="141" ht="15">
      <c r="C141" s="64"/>
    </row>
    <row r="142" ht="15">
      <c r="C142" s="64"/>
    </row>
    <row r="143" ht="15">
      <c r="C143" s="64"/>
    </row>
    <row r="144" ht="15">
      <c r="C144" s="64"/>
    </row>
    <row r="145" ht="15">
      <c r="C145" s="64"/>
    </row>
    <row r="146" ht="15">
      <c r="C146" s="64"/>
    </row>
    <row r="147" ht="15">
      <c r="C147" s="64"/>
    </row>
    <row r="148" ht="15">
      <c r="C148" s="64"/>
    </row>
    <row r="149" ht="15">
      <c r="C149" s="64"/>
    </row>
    <row r="150" ht="15">
      <c r="C150" s="64"/>
    </row>
    <row r="151" ht="15">
      <c r="C151" s="64"/>
    </row>
    <row r="152" ht="15">
      <c r="C152" s="64"/>
    </row>
    <row r="153" ht="15">
      <c r="C153" s="64"/>
    </row>
    <row r="154" ht="15">
      <c r="C154" s="64"/>
    </row>
    <row r="155" ht="15">
      <c r="C155" s="64"/>
    </row>
    <row r="156" ht="15">
      <c r="C156" s="64"/>
    </row>
    <row r="157" ht="15">
      <c r="C157" s="64"/>
    </row>
  </sheetData>
  <sheetProtection/>
  <mergeCells count="2">
    <mergeCell ref="A3:C3"/>
    <mergeCell ref="B1:C1"/>
  </mergeCells>
  <printOptions/>
  <pageMargins left="0.48" right="0.35" top="0.55" bottom="0.46" header="0.5" footer="0.5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89"/>
  <sheetViews>
    <sheetView zoomScalePageLayoutView="0" workbookViewId="0" topLeftCell="A17">
      <selection activeCell="A39" sqref="A39:C39"/>
    </sheetView>
  </sheetViews>
  <sheetFormatPr defaultColWidth="9.125" defaultRowHeight="12.75"/>
  <cols>
    <col min="1" max="1" width="69.50390625" style="22" customWidth="1"/>
    <col min="2" max="2" width="14.875" style="20" customWidth="1"/>
    <col min="3" max="3" width="22.50390625" style="18" customWidth="1"/>
    <col min="4" max="16384" width="9.125" style="18" customWidth="1"/>
  </cols>
  <sheetData>
    <row r="1" spans="2:3" ht="97.5" customHeight="1">
      <c r="B1" s="444" t="s">
        <v>368</v>
      </c>
      <c r="C1" s="444"/>
    </row>
    <row r="2" spans="2:3" ht="23.25" customHeight="1">
      <c r="B2" s="444" t="s">
        <v>455</v>
      </c>
      <c r="C2" s="444"/>
    </row>
    <row r="3" ht="24" customHeight="1">
      <c r="C3" s="23"/>
    </row>
    <row r="4" spans="1:5" s="9" customFormat="1" ht="64.5" customHeight="1">
      <c r="A4" s="421" t="s">
        <v>345</v>
      </c>
      <c r="B4" s="421"/>
      <c r="C4" s="421"/>
      <c r="D4" s="97"/>
      <c r="E4" s="235"/>
    </row>
    <row r="5" spans="1:4" s="86" customFormat="1" ht="18" thickBot="1">
      <c r="A5" s="70"/>
      <c r="B5" s="69"/>
      <c r="C5" s="243" t="s">
        <v>56</v>
      </c>
      <c r="D5" s="97"/>
    </row>
    <row r="6" spans="1:3" s="98" customFormat="1" ht="81" customHeight="1">
      <c r="A6" s="144" t="s">
        <v>20</v>
      </c>
      <c r="B6" s="145" t="s">
        <v>13</v>
      </c>
      <c r="C6" s="145" t="s">
        <v>164</v>
      </c>
    </row>
    <row r="7" spans="1:3" s="24" customFormat="1" ht="15">
      <c r="A7" s="146">
        <v>1</v>
      </c>
      <c r="B7" s="34">
        <v>2</v>
      </c>
      <c r="C7" s="36">
        <v>3</v>
      </c>
    </row>
    <row r="8" spans="1:3" s="9" customFormat="1" ht="18">
      <c r="A8" s="213"/>
      <c r="B8" s="82"/>
      <c r="C8" s="93"/>
    </row>
    <row r="9" spans="1:3" s="9" customFormat="1" ht="18">
      <c r="A9" s="409" t="s">
        <v>19</v>
      </c>
      <c r="B9" s="410" t="s">
        <v>29</v>
      </c>
      <c r="C9" s="411">
        <f>C10+C11+C12+C14+C15</f>
        <v>3802</v>
      </c>
    </row>
    <row r="10" spans="1:3" s="9" customFormat="1" ht="50.25" customHeight="1">
      <c r="A10" s="147" t="s">
        <v>18</v>
      </c>
      <c r="B10" s="176" t="s">
        <v>208</v>
      </c>
      <c r="C10" s="328">
        <f>'14вед.2017'!I10</f>
        <v>850</v>
      </c>
    </row>
    <row r="11" spans="1:3" s="9" customFormat="1" ht="54">
      <c r="A11" s="147" t="s">
        <v>103</v>
      </c>
      <c r="B11" s="176" t="s">
        <v>30</v>
      </c>
      <c r="C11" s="328">
        <v>1000</v>
      </c>
    </row>
    <row r="12" spans="1:3" s="9" customFormat="1" ht="18">
      <c r="A12" s="147" t="s">
        <v>51</v>
      </c>
      <c r="B12" s="176" t="s">
        <v>31</v>
      </c>
      <c r="C12" s="328">
        <v>500</v>
      </c>
    </row>
    <row r="13" spans="1:3" s="9" customFormat="1" ht="18" hidden="1">
      <c r="A13" s="147" t="s">
        <v>51</v>
      </c>
      <c r="B13" s="94" t="s">
        <v>31</v>
      </c>
      <c r="C13" s="329"/>
    </row>
    <row r="14" spans="1:3" s="9" customFormat="1" ht="18">
      <c r="A14" s="147" t="s">
        <v>50</v>
      </c>
      <c r="B14" s="94" t="s">
        <v>32</v>
      </c>
      <c r="C14" s="328">
        <v>100</v>
      </c>
    </row>
    <row r="15" spans="1:3" s="9" customFormat="1" ht="18">
      <c r="A15" s="147" t="s">
        <v>49</v>
      </c>
      <c r="B15" s="94" t="s">
        <v>33</v>
      </c>
      <c r="C15" s="328">
        <v>1352</v>
      </c>
    </row>
    <row r="16" spans="1:3" s="9" customFormat="1" ht="18">
      <c r="A16" s="409" t="s">
        <v>171</v>
      </c>
      <c r="B16" s="410" t="s">
        <v>34</v>
      </c>
      <c r="C16" s="411">
        <v>60.9</v>
      </c>
    </row>
    <row r="17" spans="1:3" s="9" customFormat="1" ht="18">
      <c r="A17" s="147" t="s">
        <v>35</v>
      </c>
      <c r="B17" s="94" t="s">
        <v>36</v>
      </c>
      <c r="C17" s="328">
        <v>60.9</v>
      </c>
    </row>
    <row r="18" spans="1:3" s="9" customFormat="1" ht="18" hidden="1">
      <c r="A18" s="147" t="s">
        <v>37</v>
      </c>
      <c r="B18" s="94" t="s">
        <v>38</v>
      </c>
      <c r="C18" s="329"/>
    </row>
    <row r="19" spans="1:3" s="9" customFormat="1" ht="34.5">
      <c r="A19" s="409" t="s">
        <v>170</v>
      </c>
      <c r="B19" s="412" t="s">
        <v>39</v>
      </c>
      <c r="C19" s="411">
        <v>1050</v>
      </c>
    </row>
    <row r="20" spans="1:3" s="9" customFormat="1" ht="18" hidden="1">
      <c r="A20" s="147" t="s">
        <v>169</v>
      </c>
      <c r="B20" s="176" t="s">
        <v>40</v>
      </c>
      <c r="C20" s="329"/>
    </row>
    <row r="21" spans="1:3" s="9" customFormat="1" ht="36" hidden="1">
      <c r="A21" s="147" t="s">
        <v>52</v>
      </c>
      <c r="B21" s="176" t="s">
        <v>53</v>
      </c>
      <c r="C21" s="329"/>
    </row>
    <row r="22" spans="1:3" s="9" customFormat="1" ht="54">
      <c r="A22" s="147" t="s">
        <v>54</v>
      </c>
      <c r="B22" s="176" t="s">
        <v>41</v>
      </c>
      <c r="C22" s="328">
        <v>50</v>
      </c>
    </row>
    <row r="23" spans="1:3" s="9" customFormat="1" ht="18" hidden="1">
      <c r="A23" s="147" t="s">
        <v>168</v>
      </c>
      <c r="B23" s="94" t="s">
        <v>42</v>
      </c>
      <c r="C23" s="329"/>
    </row>
    <row r="24" spans="1:3" s="9" customFormat="1" ht="18">
      <c r="A24" s="147" t="s">
        <v>168</v>
      </c>
      <c r="B24" s="94" t="s">
        <v>42</v>
      </c>
      <c r="C24" s="330">
        <v>1000</v>
      </c>
    </row>
    <row r="25" spans="1:3" s="9" customFormat="1" ht="18">
      <c r="A25" s="409" t="s">
        <v>87</v>
      </c>
      <c r="B25" s="410" t="s">
        <v>43</v>
      </c>
      <c r="C25" s="411">
        <f>C27</f>
        <v>3885.4</v>
      </c>
    </row>
    <row r="26" spans="1:3" s="9" customFormat="1" ht="18" hidden="1">
      <c r="A26" s="147" t="s">
        <v>85</v>
      </c>
      <c r="B26" s="94" t="s">
        <v>45</v>
      </c>
      <c r="C26" s="329"/>
    </row>
    <row r="27" spans="1:3" s="9" customFormat="1" ht="18">
      <c r="A27" s="147" t="s">
        <v>85</v>
      </c>
      <c r="B27" s="176" t="s">
        <v>45</v>
      </c>
      <c r="C27" s="328">
        <v>3885.4</v>
      </c>
    </row>
    <row r="28" spans="1:3" s="9" customFormat="1" ht="18" hidden="1">
      <c r="A28" s="147" t="s">
        <v>194</v>
      </c>
      <c r="B28" s="94" t="s">
        <v>195</v>
      </c>
      <c r="C28" s="328">
        <f>C29</f>
        <v>0</v>
      </c>
    </row>
    <row r="29" spans="1:3" s="9" customFormat="1" ht="18" hidden="1">
      <c r="A29" s="147" t="s">
        <v>196</v>
      </c>
      <c r="B29" s="94" t="s">
        <v>197</v>
      </c>
      <c r="C29" s="328"/>
    </row>
    <row r="30" spans="1:3" s="9" customFormat="1" ht="18" hidden="1">
      <c r="A30" s="147" t="s">
        <v>55</v>
      </c>
      <c r="B30" s="94" t="s">
        <v>198</v>
      </c>
      <c r="C30" s="329"/>
    </row>
    <row r="31" spans="1:3" s="9" customFormat="1" ht="18">
      <c r="A31" s="409" t="s">
        <v>199</v>
      </c>
      <c r="B31" s="410" t="s">
        <v>200</v>
      </c>
      <c r="C31" s="411">
        <v>177.5</v>
      </c>
    </row>
    <row r="32" spans="1:3" s="9" customFormat="1" ht="18">
      <c r="A32" s="147" t="s">
        <v>113</v>
      </c>
      <c r="B32" s="94" t="s">
        <v>207</v>
      </c>
      <c r="C32" s="328">
        <v>177.5</v>
      </c>
    </row>
    <row r="33" spans="1:3" s="9" customFormat="1" ht="18" hidden="1">
      <c r="A33" s="147" t="s">
        <v>202</v>
      </c>
      <c r="B33" s="94" t="s">
        <v>203</v>
      </c>
      <c r="C33" s="329"/>
    </row>
    <row r="34" spans="1:3" s="9" customFormat="1" ht="18" hidden="1">
      <c r="A34" s="147" t="s">
        <v>204</v>
      </c>
      <c r="B34" s="94" t="s">
        <v>205</v>
      </c>
      <c r="C34" s="329"/>
    </row>
    <row r="35" spans="1:3" s="9" customFormat="1" ht="18" hidden="1">
      <c r="A35" s="147" t="s">
        <v>206</v>
      </c>
      <c r="B35" s="94" t="s">
        <v>207</v>
      </c>
      <c r="C35" s="329"/>
    </row>
    <row r="36" spans="1:3" s="9" customFormat="1" ht="18">
      <c r="A36" s="213"/>
      <c r="B36" s="95"/>
      <c r="C36" s="329"/>
    </row>
    <row r="37" spans="1:3" s="9" customFormat="1" ht="18" thickBot="1">
      <c r="A37" s="255" t="s">
        <v>184</v>
      </c>
      <c r="B37" s="256"/>
      <c r="C37" s="408">
        <f>C31+C25+C19+C16+C9</f>
        <v>8975.8</v>
      </c>
    </row>
    <row r="38" spans="1:2" s="9" customFormat="1" ht="18">
      <c r="A38" s="1"/>
      <c r="B38" s="96"/>
    </row>
    <row r="39" spans="1:3" s="9" customFormat="1" ht="76.5" customHeight="1">
      <c r="A39" s="443"/>
      <c r="B39" s="443"/>
      <c r="C39" s="443"/>
    </row>
    <row r="40" spans="1:2" s="9" customFormat="1" ht="18">
      <c r="A40" s="1"/>
      <c r="B40" s="96"/>
    </row>
    <row r="41" spans="1:2" s="9" customFormat="1" ht="18">
      <c r="A41" s="1"/>
      <c r="B41" s="96"/>
    </row>
    <row r="42" spans="1:2" s="9" customFormat="1" ht="18">
      <c r="A42" s="1"/>
      <c r="B42" s="96"/>
    </row>
    <row r="43" spans="1:2" s="9" customFormat="1" ht="18">
      <c r="A43" s="1"/>
      <c r="B43" s="96"/>
    </row>
    <row r="44" spans="1:2" s="9" customFormat="1" ht="18">
      <c r="A44" s="1"/>
      <c r="B44" s="96"/>
    </row>
    <row r="45" spans="1:2" s="9" customFormat="1" ht="18">
      <c r="A45" s="1"/>
      <c r="B45" s="96"/>
    </row>
    <row r="46" spans="1:2" s="9" customFormat="1" ht="18">
      <c r="A46" s="1"/>
      <c r="B46" s="96"/>
    </row>
    <row r="47" spans="1:2" s="9" customFormat="1" ht="18">
      <c r="A47" s="1"/>
      <c r="B47" s="96"/>
    </row>
    <row r="48" spans="1:2" s="9" customFormat="1" ht="18">
      <c r="A48" s="1"/>
      <c r="B48" s="96"/>
    </row>
    <row r="49" spans="1:2" s="9" customFormat="1" ht="18">
      <c r="A49" s="1"/>
      <c r="B49" s="96"/>
    </row>
    <row r="50" spans="1:2" s="9" customFormat="1" ht="18">
      <c r="A50" s="1"/>
      <c r="B50" s="96"/>
    </row>
    <row r="51" spans="1:2" s="9" customFormat="1" ht="18">
      <c r="A51" s="1"/>
      <c r="B51" s="96"/>
    </row>
    <row r="52" spans="1:2" s="9" customFormat="1" ht="18">
      <c r="A52" s="1"/>
      <c r="B52" s="96"/>
    </row>
    <row r="53" spans="1:2" s="9" customFormat="1" ht="18">
      <c r="A53" s="1"/>
      <c r="B53" s="96"/>
    </row>
    <row r="54" spans="1:2" s="9" customFormat="1" ht="18">
      <c r="A54" s="1"/>
      <c r="B54" s="96"/>
    </row>
    <row r="55" spans="1:2" s="9" customFormat="1" ht="18">
      <c r="A55" s="1"/>
      <c r="B55" s="96"/>
    </row>
    <row r="56" spans="1:2" s="9" customFormat="1" ht="18">
      <c r="A56" s="1"/>
      <c r="B56" s="96"/>
    </row>
    <row r="57" spans="1:2" s="9" customFormat="1" ht="18">
      <c r="A57" s="1"/>
      <c r="B57" s="96"/>
    </row>
    <row r="58" spans="1:2" s="9" customFormat="1" ht="18">
      <c r="A58" s="1"/>
      <c r="B58" s="96"/>
    </row>
    <row r="59" spans="1:2" s="9" customFormat="1" ht="18">
      <c r="A59" s="1"/>
      <c r="B59" s="96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</sheetData>
  <sheetProtection/>
  <mergeCells count="4">
    <mergeCell ref="A39:C39"/>
    <mergeCell ref="A4:C4"/>
    <mergeCell ref="B1:C1"/>
    <mergeCell ref="B2:C2"/>
  </mergeCells>
  <printOptions/>
  <pageMargins left="0.7086614173228347" right="0.7086614173228347" top="0.34" bottom="0.32" header="0.31496062992125984" footer="0.31496062992125984"/>
  <pageSetup fitToHeight="0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E89"/>
  <sheetViews>
    <sheetView zoomScalePageLayoutView="0" workbookViewId="0" topLeftCell="A16">
      <selection activeCell="A5" sqref="A5"/>
    </sheetView>
  </sheetViews>
  <sheetFormatPr defaultColWidth="9.125" defaultRowHeight="12.75"/>
  <cols>
    <col min="1" max="1" width="69.50390625" style="22" customWidth="1"/>
    <col min="2" max="2" width="14.875" style="20" customWidth="1"/>
    <col min="3" max="3" width="16.00390625" style="18" customWidth="1"/>
    <col min="4" max="4" width="18.25390625" style="18" customWidth="1"/>
    <col min="5" max="16384" width="9.125" style="18" customWidth="1"/>
  </cols>
  <sheetData>
    <row r="1" spans="2:4" ht="66.75" customHeight="1">
      <c r="B1" s="444" t="s">
        <v>369</v>
      </c>
      <c r="C1" s="444"/>
      <c r="D1" s="444"/>
    </row>
    <row r="2" spans="2:4" ht="23.25" customHeight="1">
      <c r="B2" s="3"/>
      <c r="C2" s="444" t="s">
        <v>456</v>
      </c>
      <c r="D2" s="444"/>
    </row>
    <row r="3" ht="24" customHeight="1">
      <c r="C3" s="23"/>
    </row>
    <row r="4" spans="1:5" s="9" customFormat="1" ht="64.5" customHeight="1">
      <c r="A4" s="421" t="s">
        <v>370</v>
      </c>
      <c r="B4" s="421"/>
      <c r="C4" s="421"/>
      <c r="D4" s="421"/>
      <c r="E4" s="235"/>
    </row>
    <row r="5" spans="1:4" s="86" customFormat="1" ht="18" thickBot="1">
      <c r="A5" s="70"/>
      <c r="B5" s="69"/>
      <c r="C5" s="445" t="s">
        <v>56</v>
      </c>
      <c r="D5" s="445"/>
    </row>
    <row r="6" spans="1:4" s="98" customFormat="1" ht="81" customHeight="1">
      <c r="A6" s="144" t="s">
        <v>20</v>
      </c>
      <c r="B6" s="145" t="s">
        <v>13</v>
      </c>
      <c r="C6" s="145" t="s">
        <v>165</v>
      </c>
      <c r="D6" s="145" t="s">
        <v>166</v>
      </c>
    </row>
    <row r="7" spans="1:4" s="24" customFormat="1" ht="15">
      <c r="A7" s="146">
        <v>1</v>
      </c>
      <c r="B7" s="34">
        <v>2</v>
      </c>
      <c r="C7" s="36">
        <v>3</v>
      </c>
      <c r="D7" s="36">
        <v>4</v>
      </c>
    </row>
    <row r="8" spans="1:4" s="9" customFormat="1" ht="18">
      <c r="A8" s="213"/>
      <c r="B8" s="82"/>
      <c r="C8" s="93"/>
      <c r="D8" s="93"/>
    </row>
    <row r="9" spans="1:4" s="9" customFormat="1" ht="18">
      <c r="A9" s="409" t="s">
        <v>19</v>
      </c>
      <c r="B9" s="410" t="s">
        <v>29</v>
      </c>
      <c r="C9" s="413">
        <f>C10+C11+C13+C14</f>
        <v>3467</v>
      </c>
      <c r="D9" s="413">
        <f>D10+D11+D13+D14</f>
        <v>3697</v>
      </c>
    </row>
    <row r="10" spans="1:4" s="9" customFormat="1" ht="48.75" customHeight="1">
      <c r="A10" s="147" t="s">
        <v>18</v>
      </c>
      <c r="B10" s="176" t="s">
        <v>208</v>
      </c>
      <c r="C10" s="179">
        <v>850</v>
      </c>
      <c r="D10" s="179">
        <v>850</v>
      </c>
    </row>
    <row r="11" spans="1:4" s="9" customFormat="1" ht="54">
      <c r="A11" s="147" t="s">
        <v>103</v>
      </c>
      <c r="B11" s="176" t="s">
        <v>30</v>
      </c>
      <c r="C11" s="179">
        <v>1000</v>
      </c>
      <c r="D11" s="179">
        <v>1000</v>
      </c>
    </row>
    <row r="12" spans="1:4" s="9" customFormat="1" ht="18" hidden="1">
      <c r="A12" s="147" t="s">
        <v>51</v>
      </c>
      <c r="B12" s="94" t="s">
        <v>31</v>
      </c>
      <c r="C12" s="180"/>
      <c r="D12" s="180"/>
    </row>
    <row r="13" spans="1:4" s="9" customFormat="1" ht="18">
      <c r="A13" s="147" t="s">
        <v>50</v>
      </c>
      <c r="B13" s="94" t="s">
        <v>32</v>
      </c>
      <c r="C13" s="179">
        <v>100</v>
      </c>
      <c r="D13" s="179">
        <v>100</v>
      </c>
    </row>
    <row r="14" spans="1:4" s="9" customFormat="1" ht="18">
      <c r="A14" s="147" t="s">
        <v>49</v>
      </c>
      <c r="B14" s="94" t="s">
        <v>33</v>
      </c>
      <c r="C14" s="179">
        <v>1517</v>
      </c>
      <c r="D14" s="179">
        <v>1747</v>
      </c>
    </row>
    <row r="15" spans="1:4" s="9" customFormat="1" ht="18">
      <c r="A15" s="409" t="s">
        <v>171</v>
      </c>
      <c r="B15" s="410" t="s">
        <v>34</v>
      </c>
      <c r="C15" s="413">
        <v>60.9</v>
      </c>
      <c r="D15" s="413">
        <v>60.9</v>
      </c>
    </row>
    <row r="16" spans="1:4" s="9" customFormat="1" ht="18">
      <c r="A16" s="147" t="s">
        <v>35</v>
      </c>
      <c r="B16" s="94" t="s">
        <v>36</v>
      </c>
      <c r="C16" s="179">
        <v>60.9</v>
      </c>
      <c r="D16" s="179">
        <v>60.9</v>
      </c>
    </row>
    <row r="17" spans="1:4" s="9" customFormat="1" ht="18" hidden="1">
      <c r="A17" s="147" t="s">
        <v>37</v>
      </c>
      <c r="B17" s="94" t="s">
        <v>38</v>
      </c>
      <c r="C17" s="180"/>
      <c r="D17" s="180"/>
    </row>
    <row r="18" spans="1:4" s="9" customFormat="1" ht="34.5">
      <c r="A18" s="409" t="s">
        <v>170</v>
      </c>
      <c r="B18" s="412" t="s">
        <v>39</v>
      </c>
      <c r="C18" s="413">
        <f>C19+C20+C21+C22+C23</f>
        <v>1050</v>
      </c>
      <c r="D18" s="413">
        <f>D19+D20+D21+D22+D23</f>
        <v>1050</v>
      </c>
    </row>
    <row r="19" spans="1:4" s="9" customFormat="1" ht="18" hidden="1">
      <c r="A19" s="147" t="s">
        <v>169</v>
      </c>
      <c r="B19" s="176" t="s">
        <v>40</v>
      </c>
      <c r="C19" s="180"/>
      <c r="D19" s="180"/>
    </row>
    <row r="20" spans="1:4" s="9" customFormat="1" ht="36" hidden="1">
      <c r="A20" s="147" t="s">
        <v>52</v>
      </c>
      <c r="B20" s="176" t="s">
        <v>53</v>
      </c>
      <c r="C20" s="180"/>
      <c r="D20" s="180"/>
    </row>
    <row r="21" spans="1:4" s="9" customFormat="1" ht="54">
      <c r="A21" s="147" t="s">
        <v>54</v>
      </c>
      <c r="B21" s="176" t="s">
        <v>41</v>
      </c>
      <c r="C21" s="179">
        <v>50</v>
      </c>
      <c r="D21" s="179">
        <v>50</v>
      </c>
    </row>
    <row r="22" spans="1:4" s="9" customFormat="1" ht="18" hidden="1">
      <c r="A22" s="147" t="s">
        <v>168</v>
      </c>
      <c r="B22" s="94" t="s">
        <v>42</v>
      </c>
      <c r="C22" s="180"/>
      <c r="D22" s="180"/>
    </row>
    <row r="23" spans="1:4" s="9" customFormat="1" ht="18">
      <c r="A23" s="147" t="s">
        <v>168</v>
      </c>
      <c r="B23" s="176" t="s">
        <v>42</v>
      </c>
      <c r="C23" s="179">
        <v>1000</v>
      </c>
      <c r="D23" s="179">
        <v>1000</v>
      </c>
    </row>
    <row r="24" spans="1:4" s="9" customFormat="1" ht="18">
      <c r="A24" s="409" t="s">
        <v>87</v>
      </c>
      <c r="B24" s="410" t="s">
        <v>43</v>
      </c>
      <c r="C24" s="413">
        <f>C26</f>
        <v>4253.4</v>
      </c>
      <c r="D24" s="413">
        <f>D26</f>
        <v>4116.4</v>
      </c>
    </row>
    <row r="25" spans="1:4" s="9" customFormat="1" ht="18" hidden="1">
      <c r="A25" s="147" t="s">
        <v>86</v>
      </c>
      <c r="B25" s="94" t="s">
        <v>44</v>
      </c>
      <c r="C25" s="180"/>
      <c r="D25" s="180"/>
    </row>
    <row r="26" spans="1:4" s="9" customFormat="1" ht="18">
      <c r="A26" s="147" t="s">
        <v>85</v>
      </c>
      <c r="B26" s="94" t="s">
        <v>45</v>
      </c>
      <c r="C26" s="179">
        <v>4253.4</v>
      </c>
      <c r="D26" s="179">
        <v>4116.4</v>
      </c>
    </row>
    <row r="27" spans="1:4" s="9" customFormat="1" ht="18" hidden="1">
      <c r="A27" s="147" t="s">
        <v>85</v>
      </c>
      <c r="B27" s="94" t="s">
        <v>45</v>
      </c>
      <c r="C27" s="180"/>
      <c r="D27" s="180"/>
    </row>
    <row r="28" spans="1:4" s="9" customFormat="1" ht="18" hidden="1">
      <c r="A28" s="147" t="s">
        <v>194</v>
      </c>
      <c r="B28" s="94" t="s">
        <v>195</v>
      </c>
      <c r="C28" s="179">
        <f>C29</f>
        <v>0</v>
      </c>
      <c r="D28" s="179" t="e">
        <f>D29</f>
        <v>#REF!</v>
      </c>
    </row>
    <row r="29" spans="1:4" s="9" customFormat="1" ht="18" hidden="1">
      <c r="A29" s="147" t="s">
        <v>196</v>
      </c>
      <c r="B29" s="94" t="s">
        <v>197</v>
      </c>
      <c r="C29" s="179"/>
      <c r="D29" s="179" t="e">
        <f>'14вед.2017'!#REF!</f>
        <v>#REF!</v>
      </c>
    </row>
    <row r="30" spans="1:4" s="9" customFormat="1" ht="18" hidden="1">
      <c r="A30" s="147" t="s">
        <v>55</v>
      </c>
      <c r="B30" s="94" t="s">
        <v>198</v>
      </c>
      <c r="C30" s="180"/>
      <c r="D30" s="180"/>
    </row>
    <row r="31" spans="1:4" s="9" customFormat="1" ht="18">
      <c r="A31" s="409" t="s">
        <v>199</v>
      </c>
      <c r="B31" s="410" t="s">
        <v>200</v>
      </c>
      <c r="C31" s="413">
        <f>C32+C33+C34+C35</f>
        <v>177.5</v>
      </c>
      <c r="D31" s="413">
        <v>177.5</v>
      </c>
    </row>
    <row r="32" spans="1:4" s="9" customFormat="1" ht="18">
      <c r="A32" s="147" t="s">
        <v>201</v>
      </c>
      <c r="B32" s="94" t="s">
        <v>207</v>
      </c>
      <c r="C32" s="179">
        <v>177.5</v>
      </c>
      <c r="D32" s="179">
        <v>177.5</v>
      </c>
    </row>
    <row r="33" spans="1:4" s="9" customFormat="1" ht="18" hidden="1">
      <c r="A33" s="147" t="s">
        <v>202</v>
      </c>
      <c r="B33" s="94" t="s">
        <v>203</v>
      </c>
      <c r="C33" s="180"/>
      <c r="D33" s="180"/>
    </row>
    <row r="34" spans="1:4" s="9" customFormat="1" ht="18" hidden="1">
      <c r="A34" s="147" t="s">
        <v>204</v>
      </c>
      <c r="B34" s="94" t="s">
        <v>205</v>
      </c>
      <c r="C34" s="180"/>
      <c r="D34" s="180"/>
    </row>
    <row r="35" spans="1:4" s="9" customFormat="1" ht="18" hidden="1">
      <c r="A35" s="147" t="s">
        <v>206</v>
      </c>
      <c r="B35" s="94" t="s">
        <v>207</v>
      </c>
      <c r="C35" s="180"/>
      <c r="D35" s="180"/>
    </row>
    <row r="36" spans="1:4" s="9" customFormat="1" ht="18" hidden="1">
      <c r="A36" s="213"/>
      <c r="B36" s="95"/>
      <c r="C36" s="180"/>
      <c r="D36" s="180"/>
    </row>
    <row r="37" spans="1:4" s="87" customFormat="1" ht="18" thickBot="1">
      <c r="A37" s="255" t="s">
        <v>184</v>
      </c>
      <c r="B37" s="256"/>
      <c r="C37" s="257">
        <f>C31+C24+C18+C15+C9</f>
        <v>9008.8</v>
      </c>
      <c r="D37" s="257">
        <f>D31+D24+D18+D15+D9</f>
        <v>9101.8</v>
      </c>
    </row>
    <row r="38" spans="1:2" s="9" customFormat="1" ht="18">
      <c r="A38" s="1"/>
      <c r="B38" s="96"/>
    </row>
    <row r="39" spans="1:3" s="9" customFormat="1" ht="76.5" customHeight="1">
      <c r="A39" s="443"/>
      <c r="B39" s="443"/>
      <c r="C39" s="443"/>
    </row>
    <row r="40" spans="1:2" s="9" customFormat="1" ht="18">
      <c r="A40" s="1"/>
      <c r="B40" s="96"/>
    </row>
    <row r="41" spans="1:2" s="9" customFormat="1" ht="18">
      <c r="A41" s="1"/>
      <c r="B41" s="96"/>
    </row>
    <row r="42" spans="1:2" s="9" customFormat="1" ht="18">
      <c r="A42" s="1"/>
      <c r="B42" s="96"/>
    </row>
    <row r="43" spans="1:2" s="9" customFormat="1" ht="18">
      <c r="A43" s="1"/>
      <c r="B43" s="96"/>
    </row>
    <row r="44" spans="1:2" s="9" customFormat="1" ht="18">
      <c r="A44" s="1"/>
      <c r="B44" s="96"/>
    </row>
    <row r="45" spans="1:2" s="9" customFormat="1" ht="18">
      <c r="A45" s="1"/>
      <c r="B45" s="96"/>
    </row>
    <row r="46" spans="1:2" s="9" customFormat="1" ht="18">
      <c r="A46" s="1"/>
      <c r="B46" s="96"/>
    </row>
    <row r="47" spans="1:2" s="9" customFormat="1" ht="18">
      <c r="A47" s="1"/>
      <c r="B47" s="96"/>
    </row>
    <row r="48" spans="1:2" s="9" customFormat="1" ht="18">
      <c r="A48" s="1"/>
      <c r="B48" s="96"/>
    </row>
    <row r="49" spans="1:2" s="9" customFormat="1" ht="18">
      <c r="A49" s="1"/>
      <c r="B49" s="96"/>
    </row>
    <row r="50" spans="1:2" s="9" customFormat="1" ht="18">
      <c r="A50" s="1"/>
      <c r="B50" s="96"/>
    </row>
    <row r="51" spans="1:2" s="9" customFormat="1" ht="18">
      <c r="A51" s="1"/>
      <c r="B51" s="96"/>
    </row>
    <row r="52" spans="1:2" s="9" customFormat="1" ht="18">
      <c r="A52" s="1"/>
      <c r="B52" s="96"/>
    </row>
    <row r="53" spans="1:2" s="9" customFormat="1" ht="18">
      <c r="A53" s="1"/>
      <c r="B53" s="96"/>
    </row>
    <row r="54" spans="1:2" s="9" customFormat="1" ht="18">
      <c r="A54" s="1"/>
      <c r="B54" s="96"/>
    </row>
    <row r="55" spans="1:2" s="9" customFormat="1" ht="18">
      <c r="A55" s="1"/>
      <c r="B55" s="96"/>
    </row>
    <row r="56" spans="1:2" s="9" customFormat="1" ht="18">
      <c r="A56" s="1"/>
      <c r="B56" s="96"/>
    </row>
    <row r="57" spans="1:2" s="9" customFormat="1" ht="18">
      <c r="A57" s="1"/>
      <c r="B57" s="96"/>
    </row>
    <row r="58" spans="1:2" s="9" customFormat="1" ht="18">
      <c r="A58" s="1"/>
      <c r="B58" s="96"/>
    </row>
    <row r="59" spans="1:2" s="9" customFormat="1" ht="18">
      <c r="A59" s="1"/>
      <c r="B59" s="96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</sheetData>
  <sheetProtection/>
  <mergeCells count="5">
    <mergeCell ref="B1:D1"/>
    <mergeCell ref="A39:C39"/>
    <mergeCell ref="C2:D2"/>
    <mergeCell ref="C5:D5"/>
    <mergeCell ref="A4:D4"/>
  </mergeCells>
  <printOptions/>
  <pageMargins left="0.51" right="0.26" top="0.53" bottom="0.45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72"/>
  <sheetViews>
    <sheetView zoomScalePageLayoutView="0" workbookViewId="0" topLeftCell="A13">
      <selection activeCell="F72" sqref="A1:F72"/>
    </sheetView>
  </sheetViews>
  <sheetFormatPr defaultColWidth="36.00390625" defaultRowHeight="12.75"/>
  <cols>
    <col min="1" max="1" width="47.50390625" style="323" customWidth="1"/>
    <col min="2" max="2" width="12.25390625" style="292" customWidth="1"/>
    <col min="3" max="3" width="14.50390625" style="292" customWidth="1"/>
    <col min="4" max="4" width="15.50390625" style="292" customWidth="1"/>
    <col min="5" max="5" width="12.25390625" style="292" customWidth="1"/>
    <col min="6" max="6" width="17.125" style="308" customWidth="1"/>
    <col min="7" max="7" width="9.125" style="259" customWidth="1"/>
    <col min="8" max="8" width="12.875" style="259" customWidth="1"/>
    <col min="9" max="252" width="9.125" style="76" customWidth="1"/>
    <col min="253" max="253" width="3.50390625" style="76" customWidth="1"/>
    <col min="254" max="16384" width="36.00390625" style="76" customWidth="1"/>
  </cols>
  <sheetData>
    <row r="1" spans="4:6" ht="104.25" customHeight="1">
      <c r="D1" s="447" t="s">
        <v>457</v>
      </c>
      <c r="E1" s="447"/>
      <c r="F1" s="447"/>
    </row>
    <row r="2" ht="16.5" customHeight="1">
      <c r="F2" s="75"/>
    </row>
    <row r="3" spans="1:8" s="102" customFormat="1" ht="74.25" customHeight="1">
      <c r="A3" s="417" t="s">
        <v>392</v>
      </c>
      <c r="B3" s="417"/>
      <c r="C3" s="417"/>
      <c r="D3" s="417"/>
      <c r="E3" s="417"/>
      <c r="F3" s="417"/>
      <c r="G3" s="260"/>
      <c r="H3" s="260"/>
    </row>
    <row r="4" spans="1:8" s="33" customFormat="1" ht="15.75" thickBot="1">
      <c r="A4" s="290"/>
      <c r="B4" s="290"/>
      <c r="C4" s="290"/>
      <c r="D4" s="291"/>
      <c r="E4" s="446" t="s">
        <v>21</v>
      </c>
      <c r="F4" s="446"/>
      <c r="G4" s="265"/>
      <c r="H4" s="265"/>
    </row>
    <row r="5" spans="1:8" s="104" customFormat="1" ht="34.5">
      <c r="A5" s="169" t="s">
        <v>23</v>
      </c>
      <c r="B5" s="170" t="s">
        <v>14</v>
      </c>
      <c r="C5" s="170" t="s">
        <v>15</v>
      </c>
      <c r="D5" s="170" t="s">
        <v>16</v>
      </c>
      <c r="E5" s="170" t="s">
        <v>66</v>
      </c>
      <c r="F5" s="307" t="s">
        <v>122</v>
      </c>
      <c r="G5" s="262"/>
      <c r="H5" s="262"/>
    </row>
    <row r="6" spans="1:8" s="171" customFormat="1" ht="13.5" thickBot="1">
      <c r="A6" s="320">
        <v>1</v>
      </c>
      <c r="B6" s="321" t="s">
        <v>188</v>
      </c>
      <c r="C6" s="321" t="s">
        <v>24</v>
      </c>
      <c r="D6" s="321" t="s">
        <v>25</v>
      </c>
      <c r="E6" s="321" t="s">
        <v>26</v>
      </c>
      <c r="F6" s="322">
        <v>6</v>
      </c>
      <c r="G6" s="263"/>
      <c r="H6" s="263"/>
    </row>
    <row r="7" spans="1:8" s="168" customFormat="1" ht="15">
      <c r="A7" s="324" t="s">
        <v>135</v>
      </c>
      <c r="B7" s="325" t="s">
        <v>148</v>
      </c>
      <c r="C7" s="325"/>
      <c r="D7" s="325"/>
      <c r="E7" s="325"/>
      <c r="F7" s="326">
        <v>3130</v>
      </c>
      <c r="G7" s="264"/>
      <c r="H7" s="264"/>
    </row>
    <row r="8" spans="1:7" ht="25.5">
      <c r="A8" s="137" t="s">
        <v>133</v>
      </c>
      <c r="B8" s="115" t="s">
        <v>148</v>
      </c>
      <c r="C8" s="115" t="s">
        <v>149</v>
      </c>
      <c r="D8" s="115"/>
      <c r="E8" s="115"/>
      <c r="F8" s="266">
        <v>850</v>
      </c>
      <c r="G8" s="316"/>
    </row>
    <row r="9" spans="1:7" ht="39">
      <c r="A9" s="137" t="s">
        <v>347</v>
      </c>
      <c r="B9" s="115" t="s">
        <v>148</v>
      </c>
      <c r="C9" s="115" t="s">
        <v>149</v>
      </c>
      <c r="D9" s="115" t="s">
        <v>0</v>
      </c>
      <c r="E9" s="115"/>
      <c r="F9" s="266">
        <v>850</v>
      </c>
      <c r="G9" s="317"/>
    </row>
    <row r="10" spans="1:7" ht="39">
      <c r="A10" s="137" t="s">
        <v>393</v>
      </c>
      <c r="B10" s="115" t="s">
        <v>148</v>
      </c>
      <c r="C10" s="115" t="s">
        <v>149</v>
      </c>
      <c r="D10" s="115" t="s">
        <v>0</v>
      </c>
      <c r="E10" s="115"/>
      <c r="F10" s="266">
        <v>850</v>
      </c>
      <c r="G10" s="316"/>
    </row>
    <row r="11" spans="1:7" ht="25.5">
      <c r="A11" s="137" t="s">
        <v>17</v>
      </c>
      <c r="B11" s="115" t="s">
        <v>148</v>
      </c>
      <c r="C11" s="115" t="s">
        <v>149</v>
      </c>
      <c r="D11" s="115" t="s">
        <v>80</v>
      </c>
      <c r="E11" s="115"/>
      <c r="F11" s="266">
        <v>850</v>
      </c>
      <c r="G11" s="316"/>
    </row>
    <row r="12" spans="1:7" ht="25.5">
      <c r="A12" s="139" t="s">
        <v>77</v>
      </c>
      <c r="B12" s="126" t="s">
        <v>148</v>
      </c>
      <c r="C12" s="126" t="s">
        <v>149</v>
      </c>
      <c r="D12" s="126" t="s">
        <v>348</v>
      </c>
      <c r="E12" s="126" t="s">
        <v>299</v>
      </c>
      <c r="F12" s="133">
        <v>650</v>
      </c>
      <c r="G12" s="318"/>
    </row>
    <row r="13" spans="1:7" ht="13.5">
      <c r="A13" s="139" t="s">
        <v>78</v>
      </c>
      <c r="B13" s="126" t="s">
        <v>148</v>
      </c>
      <c r="C13" s="126" t="s">
        <v>149</v>
      </c>
      <c r="D13" s="126" t="s">
        <v>348</v>
      </c>
      <c r="E13" s="126" t="s">
        <v>61</v>
      </c>
      <c r="F13" s="133">
        <v>650</v>
      </c>
      <c r="G13" s="318"/>
    </row>
    <row r="14" spans="1:7" ht="25.5">
      <c r="A14" s="139" t="s">
        <v>79</v>
      </c>
      <c r="B14" s="126" t="s">
        <v>148</v>
      </c>
      <c r="C14" s="126" t="s">
        <v>149</v>
      </c>
      <c r="D14" s="126" t="s">
        <v>348</v>
      </c>
      <c r="E14" s="126"/>
      <c r="F14" s="133">
        <v>200</v>
      </c>
      <c r="G14" s="318"/>
    </row>
    <row r="15" spans="1:7" ht="39">
      <c r="A15" s="139" t="s">
        <v>214</v>
      </c>
      <c r="B15" s="126" t="s">
        <v>148</v>
      </c>
      <c r="C15" s="126" t="s">
        <v>149</v>
      </c>
      <c r="D15" s="126" t="s">
        <v>348</v>
      </c>
      <c r="E15" s="126" t="s">
        <v>213</v>
      </c>
      <c r="F15" s="133">
        <v>200</v>
      </c>
      <c r="G15" s="318"/>
    </row>
    <row r="16" spans="1:6" ht="13.5">
      <c r="A16" s="138" t="s">
        <v>125</v>
      </c>
      <c r="B16" s="115" t="s">
        <v>148</v>
      </c>
      <c r="C16" s="115" t="s">
        <v>151</v>
      </c>
      <c r="D16" s="115"/>
      <c r="E16" s="115"/>
      <c r="F16" s="266">
        <v>1000</v>
      </c>
    </row>
    <row r="17" spans="1:6" ht="39">
      <c r="A17" s="137" t="s">
        <v>349</v>
      </c>
      <c r="B17" s="115" t="s">
        <v>148</v>
      </c>
      <c r="C17" s="115" t="s">
        <v>151</v>
      </c>
      <c r="D17" s="115" t="s">
        <v>0</v>
      </c>
      <c r="E17" s="115"/>
      <c r="F17" s="266">
        <v>1000</v>
      </c>
    </row>
    <row r="18" spans="1:6" ht="39">
      <c r="A18" s="137" t="s">
        <v>438</v>
      </c>
      <c r="B18" s="115" t="s">
        <v>148</v>
      </c>
      <c r="C18" s="115" t="s">
        <v>151</v>
      </c>
      <c r="D18" s="115" t="s">
        <v>436</v>
      </c>
      <c r="E18" s="115"/>
      <c r="F18" s="266">
        <v>1000</v>
      </c>
    </row>
    <row r="19" spans="1:6" ht="39">
      <c r="A19" s="139" t="s">
        <v>350</v>
      </c>
      <c r="B19" s="126" t="s">
        <v>148</v>
      </c>
      <c r="C19" s="126" t="s">
        <v>151</v>
      </c>
      <c r="D19" s="126" t="s">
        <v>436</v>
      </c>
      <c r="E19" s="126"/>
      <c r="F19" s="133">
        <v>400</v>
      </c>
    </row>
    <row r="20" spans="1:6" ht="13.5">
      <c r="A20" s="139" t="s">
        <v>60</v>
      </c>
      <c r="B20" s="126" t="s">
        <v>148</v>
      </c>
      <c r="C20" s="126" t="s">
        <v>151</v>
      </c>
      <c r="D20" s="126" t="s">
        <v>436</v>
      </c>
      <c r="E20" s="126" t="s">
        <v>61</v>
      </c>
      <c r="F20" s="133">
        <v>400</v>
      </c>
    </row>
    <row r="21" spans="1:6" ht="39">
      <c r="A21" s="139" t="s">
        <v>394</v>
      </c>
      <c r="B21" s="126" t="s">
        <v>148</v>
      </c>
      <c r="C21" s="126" t="s">
        <v>151</v>
      </c>
      <c r="D21" s="126" t="s">
        <v>436</v>
      </c>
      <c r="E21" s="126"/>
      <c r="F21" s="133">
        <v>120</v>
      </c>
    </row>
    <row r="22" spans="1:6" ht="39">
      <c r="A22" s="139" t="s">
        <v>214</v>
      </c>
      <c r="B22" s="126" t="s">
        <v>148</v>
      </c>
      <c r="C22" s="126" t="s">
        <v>151</v>
      </c>
      <c r="D22" s="126" t="s">
        <v>436</v>
      </c>
      <c r="E22" s="126" t="s">
        <v>213</v>
      </c>
      <c r="F22" s="133">
        <v>120</v>
      </c>
    </row>
    <row r="23" spans="1:8" ht="25.5">
      <c r="A23" s="139" t="s">
        <v>352</v>
      </c>
      <c r="B23" s="126" t="s">
        <v>148</v>
      </c>
      <c r="C23" s="126" t="s">
        <v>151</v>
      </c>
      <c r="D23" s="126" t="s">
        <v>436</v>
      </c>
      <c r="E23" s="126" t="s">
        <v>136</v>
      </c>
      <c r="F23" s="133">
        <v>140</v>
      </c>
      <c r="H23" s="319"/>
    </row>
    <row r="24" spans="1:6" ht="25.5">
      <c r="A24" s="139" t="s">
        <v>380</v>
      </c>
      <c r="B24" s="126" t="s">
        <v>148</v>
      </c>
      <c r="C24" s="126" t="s">
        <v>151</v>
      </c>
      <c r="D24" s="126" t="s">
        <v>436</v>
      </c>
      <c r="E24" s="126" t="s">
        <v>58</v>
      </c>
      <c r="F24" s="133">
        <v>290</v>
      </c>
    </row>
    <row r="25" spans="1:6" ht="13.5">
      <c r="A25" s="139" t="s">
        <v>395</v>
      </c>
      <c r="B25" s="126" t="s">
        <v>148</v>
      </c>
      <c r="C25" s="126" t="s">
        <v>151</v>
      </c>
      <c r="D25" s="126" t="s">
        <v>436</v>
      </c>
      <c r="E25" s="126" t="s">
        <v>63</v>
      </c>
      <c r="F25" s="133">
        <v>50</v>
      </c>
    </row>
    <row r="26" spans="1:6" ht="13.5">
      <c r="A26" s="137" t="s">
        <v>51</v>
      </c>
      <c r="B26" s="115" t="s">
        <v>148</v>
      </c>
      <c r="C26" s="115" t="s">
        <v>154</v>
      </c>
      <c r="D26" s="115" t="s">
        <v>0</v>
      </c>
      <c r="E26" s="115"/>
      <c r="F26" s="266">
        <v>500</v>
      </c>
    </row>
    <row r="27" spans="1:6" ht="39">
      <c r="A27" s="139" t="s">
        <v>396</v>
      </c>
      <c r="B27" s="126" t="s">
        <v>148</v>
      </c>
      <c r="C27" s="126" t="s">
        <v>154</v>
      </c>
      <c r="D27" s="126" t="s">
        <v>397</v>
      </c>
      <c r="E27" s="126" t="s">
        <v>398</v>
      </c>
      <c r="F27" s="133">
        <v>250</v>
      </c>
    </row>
    <row r="28" spans="1:6" ht="39">
      <c r="A28" s="139" t="s">
        <v>399</v>
      </c>
      <c r="B28" s="126" t="s">
        <v>148</v>
      </c>
      <c r="C28" s="126" t="s">
        <v>154</v>
      </c>
      <c r="D28" s="126" t="s">
        <v>357</v>
      </c>
      <c r="E28" s="126" t="s">
        <v>398</v>
      </c>
      <c r="F28" s="133">
        <v>250</v>
      </c>
    </row>
    <row r="29" spans="1:6" ht="13.5">
      <c r="A29" s="137" t="s">
        <v>50</v>
      </c>
      <c r="B29" s="115" t="s">
        <v>148</v>
      </c>
      <c r="C29" s="115" t="s">
        <v>137</v>
      </c>
      <c r="D29" s="115" t="s">
        <v>209</v>
      </c>
      <c r="E29" s="115"/>
      <c r="F29" s="266">
        <v>100</v>
      </c>
    </row>
    <row r="30" spans="1:6" ht="25.5">
      <c r="A30" s="139" t="s">
        <v>355</v>
      </c>
      <c r="B30" s="126" t="s">
        <v>148</v>
      </c>
      <c r="C30" s="126" t="s">
        <v>137</v>
      </c>
      <c r="D30" s="126" t="s">
        <v>444</v>
      </c>
      <c r="E30" s="126" t="s">
        <v>299</v>
      </c>
      <c r="F30" s="133">
        <v>100</v>
      </c>
    </row>
    <row r="31" spans="1:6" ht="18" customHeight="1">
      <c r="A31" s="139" t="s">
        <v>138</v>
      </c>
      <c r="B31" s="126" t="s">
        <v>148</v>
      </c>
      <c r="C31" s="126" t="s">
        <v>137</v>
      </c>
      <c r="D31" s="126" t="s">
        <v>437</v>
      </c>
      <c r="E31" s="126" t="s">
        <v>139</v>
      </c>
      <c r="F31" s="133">
        <v>100</v>
      </c>
    </row>
    <row r="32" spans="1:6" ht="13.5">
      <c r="A32" s="137" t="s">
        <v>49</v>
      </c>
      <c r="B32" s="115" t="s">
        <v>148</v>
      </c>
      <c r="C32" s="115" t="s">
        <v>140</v>
      </c>
      <c r="D32" s="115" t="s">
        <v>209</v>
      </c>
      <c r="E32" s="115" t="s">
        <v>299</v>
      </c>
      <c r="F32" s="266">
        <f>F33</f>
        <v>1352</v>
      </c>
    </row>
    <row r="33" spans="1:6" ht="25.5">
      <c r="A33" s="139" t="s">
        <v>353</v>
      </c>
      <c r="B33" s="126" t="s">
        <v>148</v>
      </c>
      <c r="C33" s="126" t="s">
        <v>140</v>
      </c>
      <c r="D33" s="126" t="s">
        <v>354</v>
      </c>
      <c r="E33" s="126" t="s">
        <v>299</v>
      </c>
      <c r="F33" s="133">
        <f>F34+F37</f>
        <v>1352</v>
      </c>
    </row>
    <row r="34" spans="1:6" ht="13.5">
      <c r="A34" s="139" t="s">
        <v>60</v>
      </c>
      <c r="B34" s="126" t="s">
        <v>148</v>
      </c>
      <c r="C34" s="126" t="s">
        <v>140</v>
      </c>
      <c r="D34" s="126" t="s">
        <v>354</v>
      </c>
      <c r="E34" s="126" t="s">
        <v>61</v>
      </c>
      <c r="F34" s="133">
        <v>1110</v>
      </c>
    </row>
    <row r="35" spans="1:6" ht="51.75" customHeight="1" hidden="1">
      <c r="A35" s="137" t="s">
        <v>212</v>
      </c>
      <c r="B35" s="115" t="s">
        <v>148</v>
      </c>
      <c r="C35" s="115" t="s">
        <v>151</v>
      </c>
      <c r="D35" s="115" t="s">
        <v>210</v>
      </c>
      <c r="E35" s="115"/>
      <c r="F35" s="266">
        <f>F36</f>
        <v>0</v>
      </c>
    </row>
    <row r="36" spans="1:6" ht="25.5" customHeight="1" hidden="1">
      <c r="A36" s="139" t="s">
        <v>62</v>
      </c>
      <c r="B36" s="126" t="s">
        <v>148</v>
      </c>
      <c r="C36" s="126" t="s">
        <v>151</v>
      </c>
      <c r="D36" s="126" t="s">
        <v>210</v>
      </c>
      <c r="E36" s="126" t="s">
        <v>58</v>
      </c>
      <c r="F36" s="133">
        <v>0</v>
      </c>
    </row>
    <row r="37" spans="1:6" ht="25.5" customHeight="1">
      <c r="A37" s="139" t="s">
        <v>400</v>
      </c>
      <c r="B37" s="126" t="s">
        <v>148</v>
      </c>
      <c r="C37" s="126" t="s">
        <v>140</v>
      </c>
      <c r="D37" s="126" t="s">
        <v>354</v>
      </c>
      <c r="E37" s="126" t="s">
        <v>213</v>
      </c>
      <c r="F37" s="133">
        <v>242</v>
      </c>
    </row>
    <row r="38" spans="1:6" ht="13.5">
      <c r="A38" s="138" t="s">
        <v>35</v>
      </c>
      <c r="B38" s="115" t="s">
        <v>149</v>
      </c>
      <c r="C38" s="115" t="s">
        <v>150</v>
      </c>
      <c r="D38" s="115" t="s">
        <v>209</v>
      </c>
      <c r="E38" s="115"/>
      <c r="F38" s="266">
        <f>F39</f>
        <v>60.9</v>
      </c>
    </row>
    <row r="39" spans="1:6" ht="25.5">
      <c r="A39" s="140" t="s">
        <v>358</v>
      </c>
      <c r="B39" s="126" t="s">
        <v>149</v>
      </c>
      <c r="C39" s="126" t="s">
        <v>150</v>
      </c>
      <c r="D39" s="126" t="s">
        <v>439</v>
      </c>
      <c r="E39" s="126"/>
      <c r="F39" s="133">
        <f>F40+F41</f>
        <v>60.9</v>
      </c>
    </row>
    <row r="40" spans="1:6" ht="13.5">
      <c r="A40" s="140" t="s">
        <v>60</v>
      </c>
      <c r="B40" s="126" t="s">
        <v>149</v>
      </c>
      <c r="C40" s="126" t="s">
        <v>150</v>
      </c>
      <c r="D40" s="126" t="s">
        <v>439</v>
      </c>
      <c r="E40" s="126" t="s">
        <v>61</v>
      </c>
      <c r="F40" s="133">
        <v>46.54</v>
      </c>
    </row>
    <row r="41" spans="1:6" ht="39">
      <c r="A41" s="140" t="s">
        <v>401</v>
      </c>
      <c r="B41" s="126" t="s">
        <v>149</v>
      </c>
      <c r="C41" s="126" t="s">
        <v>150</v>
      </c>
      <c r="D41" s="126" t="s">
        <v>439</v>
      </c>
      <c r="E41" s="126" t="s">
        <v>213</v>
      </c>
      <c r="F41" s="133">
        <v>14.36</v>
      </c>
    </row>
    <row r="42" spans="1:6" ht="51.75">
      <c r="A42" s="137" t="s">
        <v>359</v>
      </c>
      <c r="B42" s="115" t="s">
        <v>126</v>
      </c>
      <c r="C42" s="115" t="s">
        <v>126</v>
      </c>
      <c r="D42" s="115" t="s">
        <v>209</v>
      </c>
      <c r="E42" s="115" t="s">
        <v>299</v>
      </c>
      <c r="F42" s="266">
        <f>F43+F53+F68</f>
        <v>5112.9</v>
      </c>
    </row>
    <row r="43" spans="1:6" ht="39">
      <c r="A43" s="141" t="s">
        <v>360</v>
      </c>
      <c r="B43" s="115" t="s">
        <v>150</v>
      </c>
      <c r="C43" s="115" t="s">
        <v>126</v>
      </c>
      <c r="D43" s="115" t="s">
        <v>209</v>
      </c>
      <c r="E43" s="115"/>
      <c r="F43" s="266">
        <v>1050</v>
      </c>
    </row>
    <row r="44" spans="1:6" ht="64.5">
      <c r="A44" s="139" t="s">
        <v>402</v>
      </c>
      <c r="B44" s="126" t="s">
        <v>150</v>
      </c>
      <c r="C44" s="126" t="s">
        <v>59</v>
      </c>
      <c r="D44" s="126" t="s">
        <v>384</v>
      </c>
      <c r="E44" s="126" t="s">
        <v>299</v>
      </c>
      <c r="F44" s="133">
        <v>50</v>
      </c>
    </row>
    <row r="45" spans="1:6" ht="25.5">
      <c r="A45" s="139" t="s">
        <v>363</v>
      </c>
      <c r="B45" s="126" t="s">
        <v>150</v>
      </c>
      <c r="C45" s="126" t="s">
        <v>59</v>
      </c>
      <c r="D45" s="126" t="s">
        <v>384</v>
      </c>
      <c r="E45" s="126" t="s">
        <v>299</v>
      </c>
      <c r="F45" s="133">
        <v>50</v>
      </c>
    </row>
    <row r="46" spans="1:6" ht="25.5">
      <c r="A46" s="139" t="s">
        <v>62</v>
      </c>
      <c r="B46" s="126" t="s">
        <v>150</v>
      </c>
      <c r="C46" s="126" t="s">
        <v>59</v>
      </c>
      <c r="D46" s="126" t="s">
        <v>384</v>
      </c>
      <c r="E46" s="126" t="s">
        <v>58</v>
      </c>
      <c r="F46" s="133">
        <v>50</v>
      </c>
    </row>
    <row r="47" spans="1:6" ht="13.5">
      <c r="A47" s="137" t="s">
        <v>168</v>
      </c>
      <c r="B47" s="115" t="s">
        <v>150</v>
      </c>
      <c r="C47" s="115" t="s">
        <v>64</v>
      </c>
      <c r="D47" s="115" t="s">
        <v>209</v>
      </c>
      <c r="E47" s="115" t="s">
        <v>299</v>
      </c>
      <c r="F47" s="266">
        <v>1000</v>
      </c>
    </row>
    <row r="48" spans="1:6" ht="64.5">
      <c r="A48" s="137" t="s">
        <v>364</v>
      </c>
      <c r="B48" s="115" t="s">
        <v>150</v>
      </c>
      <c r="C48" s="115" t="s">
        <v>64</v>
      </c>
      <c r="D48" s="115" t="s">
        <v>365</v>
      </c>
      <c r="E48" s="115"/>
      <c r="F48" s="266">
        <v>1000</v>
      </c>
    </row>
    <row r="49" spans="1:8" s="33" customFormat="1" ht="13.5">
      <c r="A49" s="139" t="s">
        <v>403</v>
      </c>
      <c r="B49" s="126" t="s">
        <v>150</v>
      </c>
      <c r="C49" s="126" t="s">
        <v>64</v>
      </c>
      <c r="D49" s="126" t="s">
        <v>365</v>
      </c>
      <c r="E49" s="126" t="s">
        <v>61</v>
      </c>
      <c r="F49" s="133">
        <v>660</v>
      </c>
      <c r="G49" s="265"/>
      <c r="H49" s="265"/>
    </row>
    <row r="50" spans="1:6" ht="39">
      <c r="A50" s="139" t="s">
        <v>404</v>
      </c>
      <c r="B50" s="126" t="s">
        <v>150</v>
      </c>
      <c r="C50" s="126" t="s">
        <v>64</v>
      </c>
      <c r="D50" s="126" t="s">
        <v>365</v>
      </c>
      <c r="E50" s="126" t="s">
        <v>213</v>
      </c>
      <c r="F50" s="133">
        <v>200</v>
      </c>
    </row>
    <row r="51" spans="1:6" ht="25.5">
      <c r="A51" s="139" t="s">
        <v>405</v>
      </c>
      <c r="B51" s="126" t="s">
        <v>150</v>
      </c>
      <c r="C51" s="126" t="s">
        <v>64</v>
      </c>
      <c r="D51" s="126" t="s">
        <v>365</v>
      </c>
      <c r="E51" s="126" t="s">
        <v>136</v>
      </c>
      <c r="F51" s="133">
        <v>15</v>
      </c>
    </row>
    <row r="52" spans="1:6" ht="13.5">
      <c r="A52" s="139" t="s">
        <v>70</v>
      </c>
      <c r="B52" s="126" t="s">
        <v>150</v>
      </c>
      <c r="C52" s="126" t="s">
        <v>64</v>
      </c>
      <c r="D52" s="126" t="s">
        <v>365</v>
      </c>
      <c r="E52" s="126" t="s">
        <v>58</v>
      </c>
      <c r="F52" s="133">
        <v>125</v>
      </c>
    </row>
    <row r="53" spans="1:6" ht="13.5">
      <c r="A53" s="137" t="s">
        <v>189</v>
      </c>
      <c r="B53" s="115" t="s">
        <v>152</v>
      </c>
      <c r="C53" s="115" t="s">
        <v>150</v>
      </c>
      <c r="D53" s="115" t="s">
        <v>209</v>
      </c>
      <c r="E53" s="115" t="s">
        <v>299</v>
      </c>
      <c r="F53" s="266">
        <f>F54</f>
        <v>3885.4</v>
      </c>
    </row>
    <row r="54" spans="1:6" ht="13.5">
      <c r="A54" s="137" t="s">
        <v>85</v>
      </c>
      <c r="B54" s="115" t="s">
        <v>152</v>
      </c>
      <c r="C54" s="115" t="s">
        <v>150</v>
      </c>
      <c r="D54" s="115" t="s">
        <v>209</v>
      </c>
      <c r="E54" s="115"/>
      <c r="F54" s="266">
        <f>F55+F59+F61+F63</f>
        <v>3885.4</v>
      </c>
    </row>
    <row r="55" spans="1:6" ht="51.75">
      <c r="A55" s="137" t="s">
        <v>375</v>
      </c>
      <c r="B55" s="115" t="s">
        <v>152</v>
      </c>
      <c r="C55" s="115" t="s">
        <v>150</v>
      </c>
      <c r="D55" s="115" t="s">
        <v>172</v>
      </c>
      <c r="E55" s="115" t="s">
        <v>299</v>
      </c>
      <c r="F55" s="266">
        <f>F56</f>
        <v>40</v>
      </c>
    </row>
    <row r="56" spans="1:6" ht="64.5">
      <c r="A56" s="137" t="s">
        <v>406</v>
      </c>
      <c r="B56" s="115" t="s">
        <v>152</v>
      </c>
      <c r="C56" s="115" t="s">
        <v>150</v>
      </c>
      <c r="D56" s="115" t="s">
        <v>376</v>
      </c>
      <c r="E56" s="115"/>
      <c r="F56" s="266">
        <v>40</v>
      </c>
    </row>
    <row r="57" spans="1:6" ht="51.75">
      <c r="A57" s="139" t="s">
        <v>377</v>
      </c>
      <c r="B57" s="126" t="s">
        <v>152</v>
      </c>
      <c r="C57" s="126" t="s">
        <v>150</v>
      </c>
      <c r="D57" s="126" t="s">
        <v>376</v>
      </c>
      <c r="E57" s="126" t="s">
        <v>299</v>
      </c>
      <c r="F57" s="133">
        <v>40</v>
      </c>
    </row>
    <row r="58" spans="1:6" ht="13.5">
      <c r="A58" s="139" t="s">
        <v>378</v>
      </c>
      <c r="B58" s="126" t="s">
        <v>152</v>
      </c>
      <c r="C58" s="126" t="s">
        <v>150</v>
      </c>
      <c r="D58" s="126" t="s">
        <v>440</v>
      </c>
      <c r="E58" s="126" t="s">
        <v>58</v>
      </c>
      <c r="F58" s="133">
        <v>40</v>
      </c>
    </row>
    <row r="59" spans="1:6" ht="90.75">
      <c r="A59" s="137" t="s">
        <v>408</v>
      </c>
      <c r="B59" s="115" t="s">
        <v>152</v>
      </c>
      <c r="C59" s="115" t="s">
        <v>150</v>
      </c>
      <c r="D59" s="115" t="s">
        <v>382</v>
      </c>
      <c r="E59" s="115"/>
      <c r="F59" s="266">
        <v>1014.4</v>
      </c>
    </row>
    <row r="60" spans="1:6" ht="30" customHeight="1">
      <c r="A60" s="140" t="s">
        <v>380</v>
      </c>
      <c r="B60" s="126" t="s">
        <v>152</v>
      </c>
      <c r="C60" s="126" t="s">
        <v>150</v>
      </c>
      <c r="D60" s="126" t="s">
        <v>382</v>
      </c>
      <c r="E60" s="126" t="s">
        <v>58</v>
      </c>
      <c r="F60" s="133">
        <v>1014.4</v>
      </c>
    </row>
    <row r="61" spans="1:6" ht="64.5">
      <c r="A61" s="137" t="s">
        <v>383</v>
      </c>
      <c r="B61" s="115" t="s">
        <v>152</v>
      </c>
      <c r="C61" s="115" t="s">
        <v>150</v>
      </c>
      <c r="D61" s="115" t="s">
        <v>384</v>
      </c>
      <c r="E61" s="115"/>
      <c r="F61" s="266">
        <v>817.2</v>
      </c>
    </row>
    <row r="62" spans="1:8" ht="25.5">
      <c r="A62" s="139" t="s">
        <v>380</v>
      </c>
      <c r="B62" s="126" t="s">
        <v>152</v>
      </c>
      <c r="C62" s="126" t="s">
        <v>150</v>
      </c>
      <c r="D62" s="126" t="s">
        <v>384</v>
      </c>
      <c r="E62" s="126" t="s">
        <v>58</v>
      </c>
      <c r="F62" s="133">
        <v>817.2</v>
      </c>
      <c r="H62" s="319"/>
    </row>
    <row r="63" spans="1:6" ht="90.75">
      <c r="A63" s="137" t="s">
        <v>409</v>
      </c>
      <c r="B63" s="115" t="s">
        <v>152</v>
      </c>
      <c r="C63" s="115" t="s">
        <v>150</v>
      </c>
      <c r="D63" s="115" t="s">
        <v>365</v>
      </c>
      <c r="E63" s="115" t="s">
        <v>299</v>
      </c>
      <c r="F63" s="266">
        <f>F64+F66</f>
        <v>2013.8</v>
      </c>
    </row>
    <row r="64" spans="1:6" ht="25.5">
      <c r="A64" s="139" t="s">
        <v>410</v>
      </c>
      <c r="B64" s="126" t="s">
        <v>152</v>
      </c>
      <c r="C64" s="126" t="s">
        <v>150</v>
      </c>
      <c r="D64" s="126" t="s">
        <v>365</v>
      </c>
      <c r="E64" s="126" t="s">
        <v>299</v>
      </c>
      <c r="F64" s="133">
        <v>613.8</v>
      </c>
    </row>
    <row r="65" spans="1:6" ht="25.5">
      <c r="A65" s="139" t="s">
        <v>380</v>
      </c>
      <c r="B65" s="126" t="s">
        <v>152</v>
      </c>
      <c r="C65" s="126" t="s">
        <v>150</v>
      </c>
      <c r="D65" s="126" t="s">
        <v>365</v>
      </c>
      <c r="E65" s="126" t="s">
        <v>58</v>
      </c>
      <c r="F65" s="133">
        <v>613.8</v>
      </c>
    </row>
    <row r="66" spans="1:6" ht="39">
      <c r="A66" s="139" t="s">
        <v>387</v>
      </c>
      <c r="B66" s="126" t="s">
        <v>152</v>
      </c>
      <c r="C66" s="126" t="s">
        <v>150</v>
      </c>
      <c r="D66" s="126" t="s">
        <v>365</v>
      </c>
      <c r="E66" s="126" t="s">
        <v>299</v>
      </c>
      <c r="F66" s="133">
        <v>1400</v>
      </c>
    </row>
    <row r="67" spans="1:6" ht="25.5">
      <c r="A67" s="139" t="s">
        <v>380</v>
      </c>
      <c r="B67" s="126" t="s">
        <v>152</v>
      </c>
      <c r="C67" s="126" t="s">
        <v>150</v>
      </c>
      <c r="D67" s="126" t="s">
        <v>365</v>
      </c>
      <c r="E67" s="126" t="s">
        <v>58</v>
      </c>
      <c r="F67" s="133">
        <v>1400</v>
      </c>
    </row>
    <row r="68" spans="1:6" ht="51.75">
      <c r="A68" s="137" t="s">
        <v>411</v>
      </c>
      <c r="B68" s="115" t="s">
        <v>137</v>
      </c>
      <c r="C68" s="115" t="s">
        <v>152</v>
      </c>
      <c r="D68" s="115" t="s">
        <v>389</v>
      </c>
      <c r="E68" s="115"/>
      <c r="F68" s="266">
        <f>F69</f>
        <v>177.5</v>
      </c>
    </row>
    <row r="69" spans="1:6" ht="117">
      <c r="A69" s="139" t="s">
        <v>412</v>
      </c>
      <c r="B69" s="126" t="s">
        <v>137</v>
      </c>
      <c r="C69" s="126" t="s">
        <v>152</v>
      </c>
      <c r="D69" s="126" t="s">
        <v>389</v>
      </c>
      <c r="E69" s="126"/>
      <c r="F69" s="133">
        <v>177.5</v>
      </c>
    </row>
    <row r="70" spans="1:6" ht="51.75">
      <c r="A70" s="139" t="s">
        <v>391</v>
      </c>
      <c r="B70" s="126" t="s">
        <v>137</v>
      </c>
      <c r="C70" s="126" t="s">
        <v>152</v>
      </c>
      <c r="D70" s="126" t="s">
        <v>389</v>
      </c>
      <c r="E70" s="126" t="s">
        <v>299</v>
      </c>
      <c r="F70" s="133">
        <v>177.5</v>
      </c>
    </row>
    <row r="71" spans="1:6" ht="26.25" thickBot="1">
      <c r="A71" s="139" t="s">
        <v>380</v>
      </c>
      <c r="B71" s="126" t="s">
        <v>137</v>
      </c>
      <c r="C71" s="126" t="s">
        <v>152</v>
      </c>
      <c r="D71" s="126" t="s">
        <v>389</v>
      </c>
      <c r="E71" s="126" t="s">
        <v>58</v>
      </c>
      <c r="F71" s="133">
        <v>177.5</v>
      </c>
    </row>
    <row r="72" spans="1:6" ht="15" thickBot="1">
      <c r="A72" s="286" t="s">
        <v>114</v>
      </c>
      <c r="B72" s="287"/>
      <c r="C72" s="287"/>
      <c r="D72" s="287"/>
      <c r="E72" s="287"/>
      <c r="F72" s="288">
        <f>F68+F53+F43+F38+F32+F29+F26+F18+F8</f>
        <v>8975.8</v>
      </c>
    </row>
  </sheetData>
  <sheetProtection/>
  <mergeCells count="3">
    <mergeCell ref="A3:F3"/>
    <mergeCell ref="E4:F4"/>
    <mergeCell ref="D1:F1"/>
  </mergeCells>
  <printOptions/>
  <pageMargins left="0.35433070866141736" right="0.1968503937007874" top="0.3" bottom="0.2755905511811024" header="0.31496062992125984" footer="0.31496062992125984"/>
  <pageSetup fitToHeight="0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H72"/>
  <sheetViews>
    <sheetView zoomScalePageLayoutView="0" workbookViewId="0" topLeftCell="A70">
      <selection activeCell="A10" sqref="A10"/>
    </sheetView>
  </sheetViews>
  <sheetFormatPr defaultColWidth="36.00390625" defaultRowHeight="12.75"/>
  <cols>
    <col min="1" max="1" width="47.50390625" style="73" customWidth="1"/>
    <col min="2" max="2" width="12.25390625" style="74" customWidth="1"/>
    <col min="3" max="3" width="14.50390625" style="74" customWidth="1"/>
    <col min="4" max="4" width="16.25390625" style="74" customWidth="1"/>
    <col min="5" max="5" width="13.125" style="74" customWidth="1"/>
    <col min="6" max="6" width="17.50390625" style="103" customWidth="1"/>
    <col min="7" max="7" width="17.875" style="76" customWidth="1"/>
    <col min="8" max="8" width="9.125" style="259" customWidth="1"/>
    <col min="9" max="252" width="9.125" style="76" customWidth="1"/>
    <col min="253" max="253" width="3.50390625" style="76" customWidth="1"/>
    <col min="254" max="16384" width="36.00390625" style="76" customWidth="1"/>
  </cols>
  <sheetData>
    <row r="1" spans="5:7" ht="87.75" customHeight="1">
      <c r="E1" s="447" t="s">
        <v>458</v>
      </c>
      <c r="F1" s="447"/>
      <c r="G1" s="447"/>
    </row>
    <row r="2" ht="16.5" customHeight="1">
      <c r="F2" s="75"/>
    </row>
    <row r="3" spans="1:8" s="102" customFormat="1" ht="79.5" customHeight="1">
      <c r="A3" s="417" t="s">
        <v>413</v>
      </c>
      <c r="B3" s="417"/>
      <c r="C3" s="417"/>
      <c r="D3" s="417"/>
      <c r="E3" s="417"/>
      <c r="F3" s="417"/>
      <c r="G3" s="417"/>
      <c r="H3" s="260"/>
    </row>
    <row r="4" spans="1:8" s="33" customFormat="1" ht="15.75" thickBot="1">
      <c r="A4" s="31"/>
      <c r="B4" s="31"/>
      <c r="C4" s="31"/>
      <c r="D4" s="32"/>
      <c r="F4" s="258"/>
      <c r="G4" s="261" t="s">
        <v>21</v>
      </c>
      <c r="H4" s="261"/>
    </row>
    <row r="5" spans="1:8" s="104" customFormat="1" ht="35.25" thickBot="1">
      <c r="A5" s="347" t="s">
        <v>23</v>
      </c>
      <c r="B5" s="348" t="s">
        <v>14</v>
      </c>
      <c r="C5" s="348" t="s">
        <v>15</v>
      </c>
      <c r="D5" s="348" t="s">
        <v>16</v>
      </c>
      <c r="E5" s="348" t="s">
        <v>66</v>
      </c>
      <c r="F5" s="349" t="s">
        <v>123</v>
      </c>
      <c r="G5" s="350" t="s">
        <v>124</v>
      </c>
      <c r="H5" s="262"/>
    </row>
    <row r="6" spans="1:8" s="171" customFormat="1" ht="13.5" thickBot="1">
      <c r="A6" s="351">
        <v>1</v>
      </c>
      <c r="B6" s="352" t="s">
        <v>188</v>
      </c>
      <c r="C6" s="352" t="s">
        <v>24</v>
      </c>
      <c r="D6" s="352" t="s">
        <v>25</v>
      </c>
      <c r="E6" s="352" t="s">
        <v>26</v>
      </c>
      <c r="F6" s="353">
        <v>6</v>
      </c>
      <c r="G6" s="354">
        <v>7</v>
      </c>
      <c r="H6" s="263"/>
    </row>
    <row r="7" spans="1:8" s="168" customFormat="1" ht="15">
      <c r="A7" s="324" t="s">
        <v>135</v>
      </c>
      <c r="B7" s="325" t="s">
        <v>148</v>
      </c>
      <c r="C7" s="325"/>
      <c r="D7" s="325"/>
      <c r="E7" s="325"/>
      <c r="F7" s="355">
        <f>F8+F16+F26+F29</f>
        <v>3467</v>
      </c>
      <c r="G7" s="355">
        <f>G8+G16+G26+G29</f>
        <v>3697</v>
      </c>
      <c r="H7" s="264"/>
    </row>
    <row r="8" spans="1:7" ht="25.5">
      <c r="A8" s="137" t="s">
        <v>133</v>
      </c>
      <c r="B8" s="115" t="s">
        <v>148</v>
      </c>
      <c r="C8" s="115" t="s">
        <v>149</v>
      </c>
      <c r="D8" s="115"/>
      <c r="E8" s="115"/>
      <c r="F8" s="116">
        <v>850</v>
      </c>
      <c r="G8" s="266">
        <v>850</v>
      </c>
    </row>
    <row r="9" spans="1:7" ht="39">
      <c r="A9" s="137" t="s">
        <v>347</v>
      </c>
      <c r="B9" s="115" t="s">
        <v>148</v>
      </c>
      <c r="C9" s="115" t="s">
        <v>149</v>
      </c>
      <c r="D9" s="115" t="s">
        <v>0</v>
      </c>
      <c r="E9" s="115"/>
      <c r="F9" s="116">
        <v>850</v>
      </c>
      <c r="G9" s="266">
        <v>850</v>
      </c>
    </row>
    <row r="10" spans="1:7" ht="39">
      <c r="A10" s="137" t="s">
        <v>349</v>
      </c>
      <c r="B10" s="115" t="s">
        <v>148</v>
      </c>
      <c r="C10" s="115" t="s">
        <v>149</v>
      </c>
      <c r="D10" s="115" t="s">
        <v>0</v>
      </c>
      <c r="E10" s="115"/>
      <c r="F10" s="116">
        <v>850</v>
      </c>
      <c r="G10" s="266">
        <v>850</v>
      </c>
    </row>
    <row r="11" spans="1:7" ht="25.5">
      <c r="A11" s="137" t="s">
        <v>17</v>
      </c>
      <c r="B11" s="115" t="s">
        <v>148</v>
      </c>
      <c r="C11" s="115" t="s">
        <v>149</v>
      </c>
      <c r="D11" s="115" t="s">
        <v>80</v>
      </c>
      <c r="E11" s="115"/>
      <c r="F11" s="116">
        <v>850</v>
      </c>
      <c r="G11" s="266">
        <v>850</v>
      </c>
    </row>
    <row r="12" spans="1:7" ht="25.5">
      <c r="A12" s="139" t="s">
        <v>77</v>
      </c>
      <c r="B12" s="126" t="s">
        <v>148</v>
      </c>
      <c r="C12" s="126" t="s">
        <v>149</v>
      </c>
      <c r="D12" s="126" t="s">
        <v>348</v>
      </c>
      <c r="E12" s="126"/>
      <c r="F12" s="132">
        <v>650</v>
      </c>
      <c r="G12" s="133">
        <v>650</v>
      </c>
    </row>
    <row r="13" spans="1:7" ht="13.5">
      <c r="A13" s="139" t="s">
        <v>78</v>
      </c>
      <c r="B13" s="126" t="s">
        <v>148</v>
      </c>
      <c r="C13" s="126" t="s">
        <v>149</v>
      </c>
      <c r="D13" s="126" t="s">
        <v>348</v>
      </c>
      <c r="E13" s="126" t="s">
        <v>61</v>
      </c>
      <c r="F13" s="132">
        <v>650</v>
      </c>
      <c r="G13" s="133">
        <v>650</v>
      </c>
    </row>
    <row r="14" spans="1:7" ht="25.5">
      <c r="A14" s="139" t="s">
        <v>79</v>
      </c>
      <c r="B14" s="126" t="s">
        <v>148</v>
      </c>
      <c r="C14" s="126" t="s">
        <v>149</v>
      </c>
      <c r="D14" s="126" t="s">
        <v>348</v>
      </c>
      <c r="E14" s="126"/>
      <c r="F14" s="132">
        <v>200</v>
      </c>
      <c r="G14" s="133">
        <v>200</v>
      </c>
    </row>
    <row r="15" spans="1:7" ht="39">
      <c r="A15" s="139" t="s">
        <v>214</v>
      </c>
      <c r="B15" s="126" t="s">
        <v>148</v>
      </c>
      <c r="C15" s="126" t="s">
        <v>149</v>
      </c>
      <c r="D15" s="126" t="s">
        <v>348</v>
      </c>
      <c r="E15" s="126" t="s">
        <v>213</v>
      </c>
      <c r="F15" s="132">
        <v>200</v>
      </c>
      <c r="G15" s="133">
        <v>200</v>
      </c>
    </row>
    <row r="16" spans="1:7" ht="13.5">
      <c r="A16" s="138" t="s">
        <v>125</v>
      </c>
      <c r="B16" s="115" t="s">
        <v>148</v>
      </c>
      <c r="C16" s="115" t="s">
        <v>151</v>
      </c>
      <c r="D16" s="115"/>
      <c r="E16" s="115"/>
      <c r="F16" s="116">
        <v>1000</v>
      </c>
      <c r="G16" s="266">
        <v>1000</v>
      </c>
    </row>
    <row r="17" spans="1:7" ht="39">
      <c r="A17" s="137" t="s">
        <v>349</v>
      </c>
      <c r="B17" s="115" t="s">
        <v>148</v>
      </c>
      <c r="C17" s="115" t="s">
        <v>151</v>
      </c>
      <c r="D17" s="115" t="s">
        <v>0</v>
      </c>
      <c r="E17" s="115"/>
      <c r="F17" s="116">
        <v>1000</v>
      </c>
      <c r="G17" s="266">
        <v>1000</v>
      </c>
    </row>
    <row r="18" spans="1:7" ht="39">
      <c r="A18" s="137" t="s">
        <v>438</v>
      </c>
      <c r="B18" s="115" t="s">
        <v>148</v>
      </c>
      <c r="C18" s="115" t="s">
        <v>151</v>
      </c>
      <c r="D18" s="115" t="s">
        <v>436</v>
      </c>
      <c r="E18" s="115"/>
      <c r="F18" s="116">
        <v>1000</v>
      </c>
      <c r="G18" s="266">
        <v>1000</v>
      </c>
    </row>
    <row r="19" spans="1:7" ht="39">
      <c r="A19" s="139" t="s">
        <v>350</v>
      </c>
      <c r="B19" s="126" t="s">
        <v>148</v>
      </c>
      <c r="C19" s="126" t="s">
        <v>151</v>
      </c>
      <c r="D19" s="126" t="s">
        <v>436</v>
      </c>
      <c r="E19" s="126"/>
      <c r="F19" s="132">
        <v>400</v>
      </c>
      <c r="G19" s="133">
        <v>400</v>
      </c>
    </row>
    <row r="20" spans="1:7" ht="13.5">
      <c r="A20" s="139" t="s">
        <v>60</v>
      </c>
      <c r="B20" s="126" t="s">
        <v>148</v>
      </c>
      <c r="C20" s="126" t="s">
        <v>151</v>
      </c>
      <c r="D20" s="126" t="s">
        <v>436</v>
      </c>
      <c r="E20" s="126" t="s">
        <v>61</v>
      </c>
      <c r="F20" s="132">
        <v>400</v>
      </c>
      <c r="G20" s="133">
        <v>400</v>
      </c>
    </row>
    <row r="21" spans="1:7" ht="39">
      <c r="A21" s="139" t="s">
        <v>423</v>
      </c>
      <c r="B21" s="126" t="s">
        <v>148</v>
      </c>
      <c r="C21" s="126" t="s">
        <v>151</v>
      </c>
      <c r="D21" s="126" t="s">
        <v>436</v>
      </c>
      <c r="E21" s="126"/>
      <c r="F21" s="132">
        <v>120</v>
      </c>
      <c r="G21" s="133">
        <v>120</v>
      </c>
    </row>
    <row r="22" spans="1:7" ht="39">
      <c r="A22" s="139" t="s">
        <v>214</v>
      </c>
      <c r="B22" s="126" t="s">
        <v>148</v>
      </c>
      <c r="C22" s="126" t="s">
        <v>151</v>
      </c>
      <c r="D22" s="126" t="s">
        <v>436</v>
      </c>
      <c r="E22" s="126" t="s">
        <v>213</v>
      </c>
      <c r="F22" s="132">
        <v>120</v>
      </c>
      <c r="G22" s="133">
        <v>120</v>
      </c>
    </row>
    <row r="23" spans="1:7" ht="25.5">
      <c r="A23" s="139" t="s">
        <v>424</v>
      </c>
      <c r="B23" s="126" t="s">
        <v>148</v>
      </c>
      <c r="C23" s="126" t="s">
        <v>151</v>
      </c>
      <c r="D23" s="126" t="s">
        <v>436</v>
      </c>
      <c r="E23" s="126" t="s">
        <v>136</v>
      </c>
      <c r="F23" s="132">
        <v>140</v>
      </c>
      <c r="G23" s="133">
        <v>140</v>
      </c>
    </row>
    <row r="24" spans="1:7" ht="13.5">
      <c r="A24" s="139" t="s">
        <v>70</v>
      </c>
      <c r="B24" s="126" t="s">
        <v>148</v>
      </c>
      <c r="C24" s="126" t="s">
        <v>151</v>
      </c>
      <c r="D24" s="126" t="s">
        <v>436</v>
      </c>
      <c r="E24" s="126" t="s">
        <v>58</v>
      </c>
      <c r="F24" s="132">
        <v>290</v>
      </c>
      <c r="G24" s="133">
        <v>290</v>
      </c>
    </row>
    <row r="25" spans="1:7" ht="13.5">
      <c r="A25" s="139" t="s">
        <v>395</v>
      </c>
      <c r="B25" s="126" t="s">
        <v>148</v>
      </c>
      <c r="C25" s="126" t="s">
        <v>151</v>
      </c>
      <c r="D25" s="126" t="s">
        <v>436</v>
      </c>
      <c r="E25" s="126" t="s">
        <v>63</v>
      </c>
      <c r="F25" s="132">
        <v>50</v>
      </c>
      <c r="G25" s="133">
        <v>50</v>
      </c>
    </row>
    <row r="26" spans="1:7" ht="13.5">
      <c r="A26" s="137" t="s">
        <v>425</v>
      </c>
      <c r="B26" s="115" t="s">
        <v>148</v>
      </c>
      <c r="C26" s="115" t="s">
        <v>137</v>
      </c>
      <c r="D26" s="115" t="s">
        <v>209</v>
      </c>
      <c r="E26" s="115"/>
      <c r="F26" s="116">
        <v>100</v>
      </c>
      <c r="G26" s="266">
        <v>100</v>
      </c>
    </row>
    <row r="27" spans="1:7" ht="25.5">
      <c r="A27" s="139" t="s">
        <v>426</v>
      </c>
      <c r="B27" s="126" t="s">
        <v>148</v>
      </c>
      <c r="C27" s="126" t="s">
        <v>137</v>
      </c>
      <c r="D27" s="126" t="s">
        <v>444</v>
      </c>
      <c r="E27" s="126"/>
      <c r="F27" s="132">
        <v>100</v>
      </c>
      <c r="G27" s="133">
        <v>100</v>
      </c>
    </row>
    <row r="28" spans="1:7" ht="13.5">
      <c r="A28" s="139" t="s">
        <v>138</v>
      </c>
      <c r="B28" s="126" t="s">
        <v>148</v>
      </c>
      <c r="C28" s="126" t="s">
        <v>137</v>
      </c>
      <c r="D28" s="126" t="s">
        <v>437</v>
      </c>
      <c r="E28" s="126" t="s">
        <v>139</v>
      </c>
      <c r="F28" s="132">
        <v>100</v>
      </c>
      <c r="G28" s="133">
        <v>100</v>
      </c>
    </row>
    <row r="29" spans="1:7" ht="16.5" customHeight="1">
      <c r="A29" s="137" t="s">
        <v>49</v>
      </c>
      <c r="B29" s="115" t="s">
        <v>148</v>
      </c>
      <c r="C29" s="115" t="s">
        <v>140</v>
      </c>
      <c r="D29" s="115" t="s">
        <v>209</v>
      </c>
      <c r="E29" s="115"/>
      <c r="F29" s="116">
        <f>F30+F33</f>
        <v>1517</v>
      </c>
      <c r="G29" s="116">
        <f>G30+G33</f>
        <v>1747</v>
      </c>
    </row>
    <row r="30" spans="1:7" ht="25.5">
      <c r="A30" s="139" t="s">
        <v>353</v>
      </c>
      <c r="B30" s="126" t="s">
        <v>148</v>
      </c>
      <c r="C30" s="126" t="s">
        <v>140</v>
      </c>
      <c r="D30" s="126" t="s">
        <v>354</v>
      </c>
      <c r="E30" s="126"/>
      <c r="F30" s="132">
        <f>F31+F32</f>
        <v>1293</v>
      </c>
      <c r="G30" s="132">
        <f>G31+G32</f>
        <v>1295</v>
      </c>
    </row>
    <row r="31" spans="1:7" ht="13.5">
      <c r="A31" s="139" t="s">
        <v>60</v>
      </c>
      <c r="B31" s="126" t="s">
        <v>148</v>
      </c>
      <c r="C31" s="126" t="s">
        <v>140</v>
      </c>
      <c r="D31" s="126" t="s">
        <v>354</v>
      </c>
      <c r="E31" s="126" t="s">
        <v>61</v>
      </c>
      <c r="F31" s="132">
        <v>920</v>
      </c>
      <c r="G31" s="133">
        <v>920</v>
      </c>
    </row>
    <row r="32" spans="1:7" ht="39">
      <c r="A32" s="139" t="s">
        <v>214</v>
      </c>
      <c r="B32" s="126" t="s">
        <v>148</v>
      </c>
      <c r="C32" s="126" t="s">
        <v>140</v>
      </c>
      <c r="D32" s="126" t="s">
        <v>354</v>
      </c>
      <c r="E32" s="126" t="s">
        <v>213</v>
      </c>
      <c r="F32" s="132">
        <v>373</v>
      </c>
      <c r="G32" s="133">
        <v>375</v>
      </c>
    </row>
    <row r="33" spans="1:7" ht="13.5">
      <c r="A33" s="139" t="s">
        <v>167</v>
      </c>
      <c r="B33" s="126" t="s">
        <v>148</v>
      </c>
      <c r="C33" s="126" t="s">
        <v>140</v>
      </c>
      <c r="D33" s="126" t="s">
        <v>1</v>
      </c>
      <c r="E33" s="126" t="s">
        <v>139</v>
      </c>
      <c r="F33" s="132">
        <v>224</v>
      </c>
      <c r="G33" s="133">
        <v>452</v>
      </c>
    </row>
    <row r="34" spans="1:7" ht="13.5">
      <c r="A34" s="138" t="s">
        <v>35</v>
      </c>
      <c r="B34" s="115" t="s">
        <v>149</v>
      </c>
      <c r="C34" s="115" t="s">
        <v>150</v>
      </c>
      <c r="D34" s="115" t="s">
        <v>209</v>
      </c>
      <c r="E34" s="115"/>
      <c r="F34" s="116">
        <f>F35</f>
        <v>60.9</v>
      </c>
      <c r="G34" s="116">
        <f>G35</f>
        <v>60.9</v>
      </c>
    </row>
    <row r="35" spans="1:7" ht="25.5">
      <c r="A35" s="140" t="s">
        <v>358</v>
      </c>
      <c r="B35" s="126" t="s">
        <v>149</v>
      </c>
      <c r="C35" s="126" t="s">
        <v>150</v>
      </c>
      <c r="D35" s="126" t="s">
        <v>439</v>
      </c>
      <c r="E35" s="126"/>
      <c r="F35" s="132">
        <f>F36+F37</f>
        <v>60.9</v>
      </c>
      <c r="G35" s="132">
        <f>G36+G37</f>
        <v>60.9</v>
      </c>
    </row>
    <row r="36" spans="1:7" ht="13.5">
      <c r="A36" s="140" t="s">
        <v>60</v>
      </c>
      <c r="B36" s="126" t="s">
        <v>149</v>
      </c>
      <c r="C36" s="126" t="s">
        <v>150</v>
      </c>
      <c r="D36" s="126" t="s">
        <v>439</v>
      </c>
      <c r="E36" s="126" t="s">
        <v>61</v>
      </c>
      <c r="F36" s="132">
        <v>46.54</v>
      </c>
      <c r="G36" s="133">
        <v>46.54</v>
      </c>
    </row>
    <row r="37" spans="1:8" s="33" customFormat="1" ht="39">
      <c r="A37" s="140" t="s">
        <v>401</v>
      </c>
      <c r="B37" s="126" t="s">
        <v>149</v>
      </c>
      <c r="C37" s="126" t="s">
        <v>150</v>
      </c>
      <c r="D37" s="126" t="s">
        <v>439</v>
      </c>
      <c r="E37" s="126" t="s">
        <v>213</v>
      </c>
      <c r="F37" s="132">
        <v>14.36</v>
      </c>
      <c r="G37" s="133">
        <v>14.36</v>
      </c>
      <c r="H37" s="265"/>
    </row>
    <row r="38" spans="1:7" ht="51.75">
      <c r="A38" s="137" t="s">
        <v>359</v>
      </c>
      <c r="B38" s="115" t="s">
        <v>126</v>
      </c>
      <c r="C38" s="115" t="s">
        <v>126</v>
      </c>
      <c r="D38" s="115" t="s">
        <v>209</v>
      </c>
      <c r="E38" s="115" t="s">
        <v>299</v>
      </c>
      <c r="F38" s="116">
        <f>F39+F49+F67</f>
        <v>5480.900000000001</v>
      </c>
      <c r="G38" s="116">
        <f>G39+G49+G67</f>
        <v>5343.900000000001</v>
      </c>
    </row>
    <row r="39" spans="1:7" ht="39">
      <c r="A39" s="141" t="s">
        <v>427</v>
      </c>
      <c r="B39" s="115" t="s">
        <v>150</v>
      </c>
      <c r="C39" s="115" t="s">
        <v>126</v>
      </c>
      <c r="D39" s="115" t="s">
        <v>209</v>
      </c>
      <c r="E39" s="115"/>
      <c r="F39" s="116">
        <v>1050</v>
      </c>
      <c r="G39" s="266">
        <v>1050</v>
      </c>
    </row>
    <row r="40" spans="1:7" ht="64.5">
      <c r="A40" s="139" t="s">
        <v>428</v>
      </c>
      <c r="B40" s="126" t="s">
        <v>150</v>
      </c>
      <c r="C40" s="126" t="s">
        <v>59</v>
      </c>
      <c r="D40" s="126" t="s">
        <v>384</v>
      </c>
      <c r="E40" s="126" t="s">
        <v>299</v>
      </c>
      <c r="F40" s="132">
        <v>50</v>
      </c>
      <c r="G40" s="133">
        <v>50</v>
      </c>
    </row>
    <row r="41" spans="1:7" ht="25.5">
      <c r="A41" s="139" t="s">
        <v>363</v>
      </c>
      <c r="B41" s="126" t="s">
        <v>150</v>
      </c>
      <c r="C41" s="126" t="s">
        <v>59</v>
      </c>
      <c r="D41" s="126" t="s">
        <v>442</v>
      </c>
      <c r="E41" s="126" t="s">
        <v>299</v>
      </c>
      <c r="F41" s="132">
        <v>50</v>
      </c>
      <c r="G41" s="133">
        <v>50</v>
      </c>
    </row>
    <row r="42" spans="1:7" ht="25.5">
      <c r="A42" s="139" t="s">
        <v>380</v>
      </c>
      <c r="B42" s="126" t="s">
        <v>150</v>
      </c>
      <c r="C42" s="126" t="s">
        <v>59</v>
      </c>
      <c r="D42" s="126" t="s">
        <v>384</v>
      </c>
      <c r="E42" s="126" t="s">
        <v>58</v>
      </c>
      <c r="F42" s="132">
        <v>50</v>
      </c>
      <c r="G42" s="133">
        <v>50</v>
      </c>
    </row>
    <row r="43" spans="1:7" ht="13.5">
      <c r="A43" s="137" t="s">
        <v>168</v>
      </c>
      <c r="B43" s="115" t="s">
        <v>150</v>
      </c>
      <c r="C43" s="115" t="s">
        <v>64</v>
      </c>
      <c r="D43" s="115" t="s">
        <v>209</v>
      </c>
      <c r="E43" s="115" t="s">
        <v>299</v>
      </c>
      <c r="F43" s="116">
        <v>1000</v>
      </c>
      <c r="G43" s="266">
        <v>1000</v>
      </c>
    </row>
    <row r="44" spans="1:7" ht="64.5">
      <c r="A44" s="137" t="s">
        <v>364</v>
      </c>
      <c r="B44" s="115" t="s">
        <v>150</v>
      </c>
      <c r="C44" s="115" t="s">
        <v>64</v>
      </c>
      <c r="D44" s="115" t="s">
        <v>365</v>
      </c>
      <c r="E44" s="115"/>
      <c r="F44" s="116">
        <v>1000</v>
      </c>
      <c r="G44" s="266">
        <v>1000</v>
      </c>
    </row>
    <row r="45" spans="1:7" ht="13.5">
      <c r="A45" s="139" t="s">
        <v>403</v>
      </c>
      <c r="B45" s="126" t="s">
        <v>150</v>
      </c>
      <c r="C45" s="126" t="s">
        <v>64</v>
      </c>
      <c r="D45" s="126" t="s">
        <v>365</v>
      </c>
      <c r="E45" s="126" t="s">
        <v>61</v>
      </c>
      <c r="F45" s="132">
        <v>660</v>
      </c>
      <c r="G45" s="133">
        <v>660</v>
      </c>
    </row>
    <row r="46" spans="1:7" ht="39">
      <c r="A46" s="139" t="s">
        <v>404</v>
      </c>
      <c r="B46" s="126" t="s">
        <v>150</v>
      </c>
      <c r="C46" s="126" t="s">
        <v>64</v>
      </c>
      <c r="D46" s="126" t="s">
        <v>365</v>
      </c>
      <c r="E46" s="126" t="s">
        <v>213</v>
      </c>
      <c r="F46" s="132">
        <v>200</v>
      </c>
      <c r="G46" s="133">
        <v>200</v>
      </c>
    </row>
    <row r="47" spans="1:7" ht="25.5">
      <c r="A47" s="139" t="s">
        <v>405</v>
      </c>
      <c r="B47" s="126" t="s">
        <v>150</v>
      </c>
      <c r="C47" s="126" t="s">
        <v>64</v>
      </c>
      <c r="D47" s="126" t="s">
        <v>365</v>
      </c>
      <c r="E47" s="126" t="s">
        <v>136</v>
      </c>
      <c r="F47" s="132">
        <v>15</v>
      </c>
      <c r="G47" s="133">
        <v>15</v>
      </c>
    </row>
    <row r="48" spans="1:7" ht="13.5">
      <c r="A48" s="139" t="s">
        <v>70</v>
      </c>
      <c r="B48" s="126" t="s">
        <v>150</v>
      </c>
      <c r="C48" s="126" t="s">
        <v>64</v>
      </c>
      <c r="D48" s="126" t="s">
        <v>365</v>
      </c>
      <c r="E48" s="126" t="s">
        <v>58</v>
      </c>
      <c r="F48" s="132">
        <v>125</v>
      </c>
      <c r="G48" s="133">
        <v>125</v>
      </c>
    </row>
    <row r="49" spans="1:7" ht="13.5">
      <c r="A49" s="137" t="s">
        <v>189</v>
      </c>
      <c r="B49" s="115" t="s">
        <v>152</v>
      </c>
      <c r="C49" s="115" t="s">
        <v>150</v>
      </c>
      <c r="D49" s="115" t="s">
        <v>209</v>
      </c>
      <c r="E49" s="115" t="s">
        <v>299</v>
      </c>
      <c r="F49" s="116">
        <f>F50</f>
        <v>4253.400000000001</v>
      </c>
      <c r="G49" s="116">
        <f>G50</f>
        <v>4116.400000000001</v>
      </c>
    </row>
    <row r="50" spans="1:7" ht="13.5">
      <c r="A50" s="137" t="s">
        <v>85</v>
      </c>
      <c r="B50" s="115" t="s">
        <v>152</v>
      </c>
      <c r="C50" s="115" t="s">
        <v>150</v>
      </c>
      <c r="D50" s="115" t="s">
        <v>209</v>
      </c>
      <c r="E50" s="115"/>
      <c r="F50" s="116">
        <f>F51</f>
        <v>4253.400000000001</v>
      </c>
      <c r="G50" s="116">
        <f>G51</f>
        <v>4116.400000000001</v>
      </c>
    </row>
    <row r="51" spans="1:7" ht="51.75">
      <c r="A51" s="137" t="s">
        <v>375</v>
      </c>
      <c r="B51" s="115" t="s">
        <v>152</v>
      </c>
      <c r="C51" s="115" t="s">
        <v>150</v>
      </c>
      <c r="D51" s="115" t="s">
        <v>172</v>
      </c>
      <c r="E51" s="115" t="s">
        <v>299</v>
      </c>
      <c r="F51" s="116">
        <f>F52+F55+F58+F60+F62</f>
        <v>4253.400000000001</v>
      </c>
      <c r="G51" s="116">
        <f>G52+G55+G58+G60+G62</f>
        <v>4116.400000000001</v>
      </c>
    </row>
    <row r="52" spans="1:7" ht="64.5">
      <c r="A52" s="137" t="s">
        <v>430</v>
      </c>
      <c r="B52" s="115" t="s">
        <v>152</v>
      </c>
      <c r="C52" s="115" t="s">
        <v>150</v>
      </c>
      <c r="D52" s="115" t="s">
        <v>376</v>
      </c>
      <c r="E52" s="115"/>
      <c r="F52" s="116">
        <v>40</v>
      </c>
      <c r="G52" s="266">
        <v>40</v>
      </c>
    </row>
    <row r="53" spans="1:7" ht="51.75">
      <c r="A53" s="139" t="s">
        <v>377</v>
      </c>
      <c r="B53" s="126" t="s">
        <v>152</v>
      </c>
      <c r="C53" s="126" t="s">
        <v>150</v>
      </c>
      <c r="D53" s="126" t="s">
        <v>376</v>
      </c>
      <c r="E53" s="126" t="s">
        <v>299</v>
      </c>
      <c r="F53" s="132">
        <v>40</v>
      </c>
      <c r="G53" s="133">
        <v>40</v>
      </c>
    </row>
    <row r="54" spans="1:7" ht="13.5">
      <c r="A54" s="139" t="s">
        <v>378</v>
      </c>
      <c r="B54" s="126" t="s">
        <v>152</v>
      </c>
      <c r="C54" s="126" t="s">
        <v>150</v>
      </c>
      <c r="D54" s="126" t="s">
        <v>440</v>
      </c>
      <c r="E54" s="126" t="s">
        <v>58</v>
      </c>
      <c r="F54" s="132">
        <v>40</v>
      </c>
      <c r="G54" s="133">
        <v>40</v>
      </c>
    </row>
    <row r="55" spans="1:7" ht="64.5">
      <c r="A55" s="137" t="s">
        <v>431</v>
      </c>
      <c r="B55" s="115" t="s">
        <v>152</v>
      </c>
      <c r="C55" s="115" t="s">
        <v>150</v>
      </c>
      <c r="D55" s="115" t="s">
        <v>76</v>
      </c>
      <c r="E55" s="115" t="s">
        <v>299</v>
      </c>
      <c r="F55" s="116">
        <f>F56</f>
        <v>368</v>
      </c>
      <c r="G55" s="116">
        <f>G56</f>
        <v>231</v>
      </c>
    </row>
    <row r="56" spans="1:7" ht="39">
      <c r="A56" s="137" t="s">
        <v>379</v>
      </c>
      <c r="B56" s="115" t="s">
        <v>152</v>
      </c>
      <c r="C56" s="115" t="s">
        <v>150</v>
      </c>
      <c r="D56" s="115" t="s">
        <v>75</v>
      </c>
      <c r="E56" s="115"/>
      <c r="F56" s="116">
        <f>F57</f>
        <v>368</v>
      </c>
      <c r="G56" s="116">
        <f>G57</f>
        <v>231</v>
      </c>
    </row>
    <row r="57" spans="1:7" ht="25.5">
      <c r="A57" s="139" t="s">
        <v>380</v>
      </c>
      <c r="B57" s="126" t="s">
        <v>152</v>
      </c>
      <c r="C57" s="126" t="s">
        <v>150</v>
      </c>
      <c r="D57" s="126" t="s">
        <v>441</v>
      </c>
      <c r="E57" s="126" t="s">
        <v>58</v>
      </c>
      <c r="F57" s="132">
        <v>368</v>
      </c>
      <c r="G57" s="133">
        <v>231</v>
      </c>
    </row>
    <row r="58" spans="1:7" ht="90.75">
      <c r="A58" s="137" t="s">
        <v>432</v>
      </c>
      <c r="B58" s="115" t="s">
        <v>152</v>
      </c>
      <c r="C58" s="115" t="s">
        <v>150</v>
      </c>
      <c r="D58" s="115" t="s">
        <v>382</v>
      </c>
      <c r="E58" s="115"/>
      <c r="F58" s="116">
        <v>1014.4</v>
      </c>
      <c r="G58" s="266">
        <v>1014.4</v>
      </c>
    </row>
    <row r="59" spans="1:7" ht="24.75" customHeight="1">
      <c r="A59" s="140" t="s">
        <v>380</v>
      </c>
      <c r="B59" s="414" t="s">
        <v>152</v>
      </c>
      <c r="C59" s="414" t="s">
        <v>150</v>
      </c>
      <c r="D59" s="414" t="s">
        <v>382</v>
      </c>
      <c r="E59" s="414" t="s">
        <v>58</v>
      </c>
      <c r="F59" s="415">
        <v>1014.4</v>
      </c>
      <c r="G59" s="416">
        <v>1014.4</v>
      </c>
    </row>
    <row r="60" spans="1:7" ht="64.5">
      <c r="A60" s="137" t="s">
        <v>383</v>
      </c>
      <c r="B60" s="115" t="s">
        <v>152</v>
      </c>
      <c r="C60" s="115" t="s">
        <v>150</v>
      </c>
      <c r="D60" s="115" t="s">
        <v>384</v>
      </c>
      <c r="E60" s="115"/>
      <c r="F60" s="116">
        <v>817.2</v>
      </c>
      <c r="G60" s="266">
        <v>817.2</v>
      </c>
    </row>
    <row r="61" spans="1:7" ht="25.5">
      <c r="A61" s="139" t="s">
        <v>380</v>
      </c>
      <c r="B61" s="126" t="s">
        <v>152</v>
      </c>
      <c r="C61" s="126" t="s">
        <v>150</v>
      </c>
      <c r="D61" s="126" t="s">
        <v>384</v>
      </c>
      <c r="E61" s="126" t="s">
        <v>58</v>
      </c>
      <c r="F61" s="132">
        <v>817.2</v>
      </c>
      <c r="G61" s="133">
        <v>817.2</v>
      </c>
    </row>
    <row r="62" spans="1:7" ht="90.75">
      <c r="A62" s="137" t="s">
        <v>433</v>
      </c>
      <c r="B62" s="115" t="s">
        <v>152</v>
      </c>
      <c r="C62" s="115" t="s">
        <v>150</v>
      </c>
      <c r="D62" s="115" t="s">
        <v>365</v>
      </c>
      <c r="E62" s="115" t="s">
        <v>299</v>
      </c>
      <c r="F62" s="116">
        <v>2013.8</v>
      </c>
      <c r="G62" s="266">
        <v>2013.8</v>
      </c>
    </row>
    <row r="63" spans="1:7" ht="25.5">
      <c r="A63" s="139" t="s">
        <v>410</v>
      </c>
      <c r="B63" s="126" t="s">
        <v>152</v>
      </c>
      <c r="C63" s="126" t="s">
        <v>150</v>
      </c>
      <c r="D63" s="126" t="s">
        <v>365</v>
      </c>
      <c r="E63" s="126" t="s">
        <v>299</v>
      </c>
      <c r="F63" s="132">
        <v>613.8</v>
      </c>
      <c r="G63" s="133">
        <v>613.8</v>
      </c>
    </row>
    <row r="64" spans="1:7" ht="25.5">
      <c r="A64" s="139" t="s">
        <v>380</v>
      </c>
      <c r="B64" s="126" t="s">
        <v>152</v>
      </c>
      <c r="C64" s="126" t="s">
        <v>150</v>
      </c>
      <c r="D64" s="126" t="s">
        <v>365</v>
      </c>
      <c r="E64" s="126" t="s">
        <v>58</v>
      </c>
      <c r="F64" s="132">
        <v>613.8</v>
      </c>
      <c r="G64" s="133">
        <v>613.8</v>
      </c>
    </row>
    <row r="65" spans="1:7" ht="39">
      <c r="A65" s="139" t="s">
        <v>434</v>
      </c>
      <c r="B65" s="126" t="s">
        <v>152</v>
      </c>
      <c r="C65" s="126" t="s">
        <v>150</v>
      </c>
      <c r="D65" s="126" t="s">
        <v>365</v>
      </c>
      <c r="E65" s="126" t="s">
        <v>299</v>
      </c>
      <c r="F65" s="132">
        <v>1400</v>
      </c>
      <c r="G65" s="133">
        <v>1400</v>
      </c>
    </row>
    <row r="66" spans="1:7" ht="25.5">
      <c r="A66" s="139" t="s">
        <v>380</v>
      </c>
      <c r="B66" s="126" t="s">
        <v>152</v>
      </c>
      <c r="C66" s="126" t="s">
        <v>150</v>
      </c>
      <c r="D66" s="126" t="s">
        <v>365</v>
      </c>
      <c r="E66" s="126" t="s">
        <v>58</v>
      </c>
      <c r="F66" s="132">
        <v>1400</v>
      </c>
      <c r="G66" s="133">
        <v>1400</v>
      </c>
    </row>
    <row r="67" spans="1:7" ht="51.75">
      <c r="A67" s="137" t="s">
        <v>411</v>
      </c>
      <c r="B67" s="115" t="s">
        <v>137</v>
      </c>
      <c r="C67" s="115" t="s">
        <v>152</v>
      </c>
      <c r="D67" s="115" t="s">
        <v>389</v>
      </c>
      <c r="E67" s="115"/>
      <c r="F67" s="116">
        <v>177.5</v>
      </c>
      <c r="G67" s="266">
        <v>177.5</v>
      </c>
    </row>
    <row r="68" spans="1:7" ht="161.25" customHeight="1">
      <c r="A68" s="137" t="s">
        <v>390</v>
      </c>
      <c r="B68" s="115" t="s">
        <v>137</v>
      </c>
      <c r="C68" s="115" t="s">
        <v>152</v>
      </c>
      <c r="D68" s="115" t="s">
        <v>389</v>
      </c>
      <c r="E68" s="115"/>
      <c r="F68" s="116">
        <v>177.5</v>
      </c>
      <c r="G68" s="266">
        <v>177.5</v>
      </c>
    </row>
    <row r="69" spans="1:7" ht="51.75">
      <c r="A69" s="139" t="s">
        <v>435</v>
      </c>
      <c r="B69" s="126" t="s">
        <v>137</v>
      </c>
      <c r="C69" s="126" t="s">
        <v>152</v>
      </c>
      <c r="D69" s="126" t="s">
        <v>389</v>
      </c>
      <c r="E69" s="126" t="s">
        <v>299</v>
      </c>
      <c r="F69" s="132">
        <v>177.5</v>
      </c>
      <c r="G69" s="133">
        <v>177.5</v>
      </c>
    </row>
    <row r="70" spans="1:7" ht="25.5">
      <c r="A70" s="139" t="s">
        <v>380</v>
      </c>
      <c r="B70" s="126" t="s">
        <v>137</v>
      </c>
      <c r="C70" s="126" t="s">
        <v>152</v>
      </c>
      <c r="D70" s="126" t="s">
        <v>389</v>
      </c>
      <c r="E70" s="126" t="s">
        <v>58</v>
      </c>
      <c r="F70" s="132">
        <v>177.5</v>
      </c>
      <c r="G70" s="133">
        <v>177.5</v>
      </c>
    </row>
    <row r="71" spans="1:7" ht="15" thickBot="1">
      <c r="A71" s="344" t="s">
        <v>114</v>
      </c>
      <c r="B71" s="345"/>
      <c r="C71" s="345"/>
      <c r="D71" s="345"/>
      <c r="E71" s="345"/>
      <c r="F71" s="346">
        <f>F67+F49+F39+F34+F29+F26+F16+F8</f>
        <v>9008.8</v>
      </c>
      <c r="G71" s="346">
        <f>G67+G49+G39+G34+G29+G26+G16+G8</f>
        <v>9101.8</v>
      </c>
    </row>
    <row r="72" ht="12.75">
      <c r="G72" s="103"/>
    </row>
  </sheetData>
  <sheetProtection/>
  <mergeCells count="2">
    <mergeCell ref="E1:G1"/>
    <mergeCell ref="A3:G3"/>
  </mergeCells>
  <printOptions/>
  <pageMargins left="0.7" right="0.58" top="0.51" bottom="0.45" header="0.5" footer="0.5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95"/>
  <sheetViews>
    <sheetView zoomScalePageLayoutView="0" workbookViewId="0" topLeftCell="B72">
      <selection activeCell="B1" sqref="A1:I74"/>
    </sheetView>
  </sheetViews>
  <sheetFormatPr defaultColWidth="9.125" defaultRowHeight="12.75"/>
  <cols>
    <col min="1" max="1" width="5.00390625" style="25" hidden="1" customWidth="1"/>
    <col min="2" max="2" width="51.125" style="26" customWidth="1"/>
    <col min="3" max="3" width="12.00390625" style="289" customWidth="1"/>
    <col min="4" max="4" width="8.875" style="289" customWidth="1"/>
    <col min="5" max="5" width="11.75390625" style="289" customWidth="1"/>
    <col min="6" max="6" width="16.50390625" style="289" customWidth="1"/>
    <col min="7" max="7" width="10.50390625" style="289" customWidth="1"/>
    <col min="8" max="8" width="15.75390625" style="289" hidden="1" customWidth="1"/>
    <col min="9" max="9" width="18.50390625" style="308" customWidth="1"/>
    <col min="10" max="10" width="10.50390625" style="28" bestFit="1" customWidth="1"/>
    <col min="11" max="11" width="19.875" style="28" customWidth="1"/>
    <col min="12" max="16384" width="9.125" style="28" customWidth="1"/>
  </cols>
  <sheetData>
    <row r="1" spans="1:9" s="76" customFormat="1" ht="108" customHeight="1">
      <c r="A1" s="72"/>
      <c r="B1" s="73"/>
      <c r="C1" s="292"/>
      <c r="D1" s="292"/>
      <c r="E1" s="292"/>
      <c r="F1" s="447" t="s">
        <v>459</v>
      </c>
      <c r="G1" s="447"/>
      <c r="H1" s="447"/>
      <c r="I1" s="447"/>
    </row>
    <row r="2" spans="1:9" s="76" customFormat="1" ht="16.5" customHeight="1">
      <c r="A2" s="72"/>
      <c r="B2" s="73"/>
      <c r="C2" s="292"/>
      <c r="D2" s="292"/>
      <c r="E2" s="292"/>
      <c r="F2" s="292"/>
      <c r="G2" s="292"/>
      <c r="H2" s="75"/>
      <c r="I2" s="75"/>
    </row>
    <row r="3" spans="1:9" s="102" customFormat="1" ht="37.5" customHeight="1">
      <c r="A3" s="417" t="s">
        <v>346</v>
      </c>
      <c r="B3" s="417"/>
      <c r="C3" s="417"/>
      <c r="D3" s="417"/>
      <c r="E3" s="417"/>
      <c r="F3" s="417"/>
      <c r="G3" s="417"/>
      <c r="H3" s="417"/>
      <c r="I3" s="448"/>
    </row>
    <row r="4" spans="1:9" s="33" customFormat="1" ht="15.75" thickBot="1">
      <c r="A4" s="31"/>
      <c r="B4" s="31"/>
      <c r="C4" s="290"/>
      <c r="D4" s="290"/>
      <c r="E4" s="290"/>
      <c r="F4" s="291"/>
      <c r="G4" s="449" t="s">
        <v>56</v>
      </c>
      <c r="H4" s="449"/>
      <c r="I4" s="449"/>
    </row>
    <row r="5" spans="1:9" s="296" customFormat="1" ht="75" thickBot="1">
      <c r="A5" s="293" t="s">
        <v>22</v>
      </c>
      <c r="B5" s="294" t="s">
        <v>23</v>
      </c>
      <c r="C5" s="142" t="s">
        <v>65</v>
      </c>
      <c r="D5" s="143" t="s">
        <v>14</v>
      </c>
      <c r="E5" s="143" t="s">
        <v>15</v>
      </c>
      <c r="F5" s="143" t="s">
        <v>16</v>
      </c>
      <c r="G5" s="143" t="s">
        <v>66</v>
      </c>
      <c r="H5" s="142" t="s">
        <v>142</v>
      </c>
      <c r="I5" s="295" t="s">
        <v>122</v>
      </c>
    </row>
    <row r="6" spans="1:9" s="148" customFormat="1" ht="15.75" thickBot="1">
      <c r="A6" s="297">
        <v>1</v>
      </c>
      <c r="B6" s="298">
        <v>2</v>
      </c>
      <c r="C6" s="299" t="s">
        <v>24</v>
      </c>
      <c r="D6" s="299" t="s">
        <v>25</v>
      </c>
      <c r="E6" s="299" t="s">
        <v>26</v>
      </c>
      <c r="F6" s="299" t="s">
        <v>27</v>
      </c>
      <c r="G6" s="299" t="s">
        <v>28</v>
      </c>
      <c r="H6" s="300">
        <v>8</v>
      </c>
      <c r="I6" s="300">
        <v>9</v>
      </c>
    </row>
    <row r="7" spans="1:9" s="33" customFormat="1" ht="37.5" customHeight="1" thickBot="1">
      <c r="A7" s="172"/>
      <c r="B7" s="118" t="s">
        <v>249</v>
      </c>
      <c r="C7" s="117" t="s">
        <v>250</v>
      </c>
      <c r="D7" s="117"/>
      <c r="E7" s="117"/>
      <c r="F7" s="117"/>
      <c r="G7" s="117"/>
      <c r="H7" s="114" t="e">
        <f>H8+H65+#REF!+#REF!+#REF!+#REF!+#REF!</f>
        <v>#REF!</v>
      </c>
      <c r="I7" s="283">
        <v>8975.8</v>
      </c>
    </row>
    <row r="8" spans="1:9" s="173" customFormat="1" ht="19.5" customHeight="1">
      <c r="A8" s="172"/>
      <c r="B8" s="301" t="s">
        <v>135</v>
      </c>
      <c r="C8" s="186" t="s">
        <v>250</v>
      </c>
      <c r="D8" s="186" t="s">
        <v>148</v>
      </c>
      <c r="E8" s="186" t="s">
        <v>126</v>
      </c>
      <c r="F8" s="115" t="s">
        <v>209</v>
      </c>
      <c r="G8" s="186" t="s">
        <v>127</v>
      </c>
      <c r="H8" s="187" t="e">
        <f>H9+#REF!+H17+#REF!+H36</f>
        <v>#REF!</v>
      </c>
      <c r="I8" s="284">
        <f>I9+I17+I30+I33+I36</f>
        <v>3802</v>
      </c>
    </row>
    <row r="9" spans="1:9" s="174" customFormat="1" ht="13.5" customHeight="1">
      <c r="A9" s="172"/>
      <c r="B9" s="137" t="s">
        <v>133</v>
      </c>
      <c r="C9" s="115" t="s">
        <v>250</v>
      </c>
      <c r="D9" s="115" t="s">
        <v>148</v>
      </c>
      <c r="E9" s="115" t="s">
        <v>149</v>
      </c>
      <c r="F9" s="115" t="s">
        <v>209</v>
      </c>
      <c r="G9" s="115" t="s">
        <v>127</v>
      </c>
      <c r="H9" s="116">
        <f>H11</f>
        <v>0</v>
      </c>
      <c r="I9" s="266">
        <f>I10</f>
        <v>850</v>
      </c>
    </row>
    <row r="10" spans="1:11" s="174" customFormat="1" ht="39" customHeight="1">
      <c r="A10" s="172"/>
      <c r="B10" s="137" t="s">
        <v>347</v>
      </c>
      <c r="C10" s="115" t="s">
        <v>250</v>
      </c>
      <c r="D10" s="115" t="s">
        <v>148</v>
      </c>
      <c r="E10" s="115" t="s">
        <v>149</v>
      </c>
      <c r="F10" s="115" t="s">
        <v>0</v>
      </c>
      <c r="G10" s="115" t="s">
        <v>127</v>
      </c>
      <c r="H10" s="116"/>
      <c r="I10" s="266">
        <f>I11</f>
        <v>850</v>
      </c>
      <c r="K10" s="327"/>
    </row>
    <row r="11" spans="1:9" s="76" customFormat="1" ht="39">
      <c r="A11" s="172"/>
      <c r="B11" s="137" t="s">
        <v>185</v>
      </c>
      <c r="C11" s="115" t="s">
        <v>250</v>
      </c>
      <c r="D11" s="115" t="s">
        <v>148</v>
      </c>
      <c r="E11" s="115" t="s">
        <v>149</v>
      </c>
      <c r="F11" s="115" t="s">
        <v>0</v>
      </c>
      <c r="G11" s="115" t="s">
        <v>127</v>
      </c>
      <c r="H11" s="116">
        <f>H12</f>
        <v>0</v>
      </c>
      <c r="I11" s="266">
        <f>I12</f>
        <v>850</v>
      </c>
    </row>
    <row r="12" spans="1:9" s="33" customFormat="1" ht="25.5">
      <c r="A12" s="172"/>
      <c r="B12" s="137" t="s">
        <v>17</v>
      </c>
      <c r="C12" s="115" t="s">
        <v>250</v>
      </c>
      <c r="D12" s="115" t="s">
        <v>148</v>
      </c>
      <c r="E12" s="115" t="s">
        <v>149</v>
      </c>
      <c r="F12" s="115" t="s">
        <v>80</v>
      </c>
      <c r="G12" s="115" t="s">
        <v>127</v>
      </c>
      <c r="H12" s="116">
        <f>H13+H15</f>
        <v>0</v>
      </c>
      <c r="I12" s="266">
        <f>I13+I15</f>
        <v>850</v>
      </c>
    </row>
    <row r="13" spans="1:9" s="173" customFormat="1" ht="27.75" customHeight="1">
      <c r="A13" s="172"/>
      <c r="B13" s="139" t="s">
        <v>77</v>
      </c>
      <c r="C13" s="126" t="s">
        <v>250</v>
      </c>
      <c r="D13" s="126" t="s">
        <v>148</v>
      </c>
      <c r="E13" s="126" t="s">
        <v>149</v>
      </c>
      <c r="F13" s="126" t="s">
        <v>348</v>
      </c>
      <c r="G13" s="126" t="s">
        <v>127</v>
      </c>
      <c r="H13" s="132">
        <f>H14</f>
        <v>0</v>
      </c>
      <c r="I13" s="133">
        <f>I14</f>
        <v>650</v>
      </c>
    </row>
    <row r="14" spans="1:11" s="174" customFormat="1" ht="24" customHeight="1">
      <c r="A14" s="172"/>
      <c r="B14" s="139" t="s">
        <v>78</v>
      </c>
      <c r="C14" s="126" t="s">
        <v>250</v>
      </c>
      <c r="D14" s="126" t="s">
        <v>148</v>
      </c>
      <c r="E14" s="126" t="s">
        <v>149</v>
      </c>
      <c r="F14" s="126" t="s">
        <v>348</v>
      </c>
      <c r="G14" s="126" t="s">
        <v>61</v>
      </c>
      <c r="H14" s="132"/>
      <c r="I14" s="133">
        <v>650</v>
      </c>
      <c r="K14" s="327"/>
    </row>
    <row r="15" spans="1:9" s="33" customFormat="1" ht="25.5">
      <c r="A15" s="172"/>
      <c r="B15" s="139" t="s">
        <v>79</v>
      </c>
      <c r="C15" s="126" t="s">
        <v>250</v>
      </c>
      <c r="D15" s="126" t="s">
        <v>148</v>
      </c>
      <c r="E15" s="126" t="s">
        <v>149</v>
      </c>
      <c r="F15" s="126" t="s">
        <v>348</v>
      </c>
      <c r="G15" s="126" t="s">
        <v>127</v>
      </c>
      <c r="H15" s="132">
        <f>H16</f>
        <v>0</v>
      </c>
      <c r="I15" s="133">
        <f>I16</f>
        <v>200</v>
      </c>
    </row>
    <row r="16" spans="1:9" s="174" customFormat="1" ht="41.25" customHeight="1">
      <c r="A16" s="172"/>
      <c r="B16" s="139" t="s">
        <v>214</v>
      </c>
      <c r="C16" s="126" t="s">
        <v>250</v>
      </c>
      <c r="D16" s="126" t="s">
        <v>148</v>
      </c>
      <c r="E16" s="126" t="s">
        <v>149</v>
      </c>
      <c r="F16" s="126" t="s">
        <v>348</v>
      </c>
      <c r="G16" s="126" t="s">
        <v>213</v>
      </c>
      <c r="H16" s="132"/>
      <c r="I16" s="133">
        <v>200</v>
      </c>
    </row>
    <row r="17" spans="1:9" s="76" customFormat="1" ht="21.75" customHeight="1">
      <c r="A17" s="134"/>
      <c r="B17" s="138" t="s">
        <v>125</v>
      </c>
      <c r="C17" s="115" t="s">
        <v>250</v>
      </c>
      <c r="D17" s="115" t="s">
        <v>148</v>
      </c>
      <c r="E17" s="115" t="s">
        <v>151</v>
      </c>
      <c r="F17" s="115" t="s">
        <v>209</v>
      </c>
      <c r="G17" s="115" t="s">
        <v>127</v>
      </c>
      <c r="H17" s="116" t="e">
        <f>#REF!+H19</f>
        <v>#REF!</v>
      </c>
      <c r="I17" s="266">
        <v>1000</v>
      </c>
    </row>
    <row r="18" spans="1:9" s="76" customFormat="1" ht="39">
      <c r="A18" s="134"/>
      <c r="B18" s="137" t="s">
        <v>349</v>
      </c>
      <c r="C18" s="115" t="s">
        <v>250</v>
      </c>
      <c r="D18" s="115" t="s">
        <v>148</v>
      </c>
      <c r="E18" s="115" t="s">
        <v>151</v>
      </c>
      <c r="F18" s="115" t="s">
        <v>0</v>
      </c>
      <c r="G18" s="115" t="s">
        <v>127</v>
      </c>
      <c r="H18" s="132"/>
      <c r="I18" s="266">
        <f>I19</f>
        <v>950</v>
      </c>
    </row>
    <row r="19" spans="1:9" s="76" customFormat="1" ht="39">
      <c r="A19" s="134"/>
      <c r="B19" s="137" t="s">
        <v>349</v>
      </c>
      <c r="C19" s="115" t="s">
        <v>250</v>
      </c>
      <c r="D19" s="115" t="s">
        <v>148</v>
      </c>
      <c r="E19" s="115" t="s">
        <v>151</v>
      </c>
      <c r="F19" s="115" t="s">
        <v>0</v>
      </c>
      <c r="G19" s="115" t="s">
        <v>127</v>
      </c>
      <c r="H19" s="116" t="e">
        <f>#REF!+H20+H27</f>
        <v>#REF!</v>
      </c>
      <c r="I19" s="266">
        <f>I20</f>
        <v>950</v>
      </c>
    </row>
    <row r="20" spans="1:9" s="76" customFormat="1" ht="39">
      <c r="A20" s="134"/>
      <c r="B20" s="137" t="s">
        <v>443</v>
      </c>
      <c r="C20" s="115" t="s">
        <v>250</v>
      </c>
      <c r="D20" s="115" t="s">
        <v>148</v>
      </c>
      <c r="E20" s="115" t="s">
        <v>151</v>
      </c>
      <c r="F20" s="115" t="s">
        <v>436</v>
      </c>
      <c r="G20" s="115" t="s">
        <v>127</v>
      </c>
      <c r="H20" s="116" t="e">
        <f>H21+H23+#REF!</f>
        <v>#REF!</v>
      </c>
      <c r="I20" s="266">
        <f>I21+I23+I25+I26</f>
        <v>950</v>
      </c>
    </row>
    <row r="21" spans="1:9" s="76" customFormat="1" ht="41.25" customHeight="1">
      <c r="A21" s="134"/>
      <c r="B21" s="139" t="s">
        <v>350</v>
      </c>
      <c r="C21" s="126" t="s">
        <v>250</v>
      </c>
      <c r="D21" s="126" t="s">
        <v>148</v>
      </c>
      <c r="E21" s="126" t="s">
        <v>151</v>
      </c>
      <c r="F21" s="126" t="s">
        <v>436</v>
      </c>
      <c r="G21" s="126" t="s">
        <v>127</v>
      </c>
      <c r="H21" s="132">
        <f>H22</f>
        <v>0</v>
      </c>
      <c r="I21" s="133">
        <f>I22</f>
        <v>400</v>
      </c>
    </row>
    <row r="22" spans="1:9" s="76" customFormat="1" ht="13.5">
      <c r="A22" s="134"/>
      <c r="B22" s="139" t="s">
        <v>60</v>
      </c>
      <c r="C22" s="126" t="s">
        <v>250</v>
      </c>
      <c r="D22" s="126" t="s">
        <v>148</v>
      </c>
      <c r="E22" s="126" t="s">
        <v>151</v>
      </c>
      <c r="F22" s="126" t="s">
        <v>436</v>
      </c>
      <c r="G22" s="126" t="s">
        <v>61</v>
      </c>
      <c r="H22" s="132"/>
      <c r="I22" s="133">
        <v>400</v>
      </c>
    </row>
    <row r="23" spans="1:9" s="76" customFormat="1" ht="39">
      <c r="A23" s="134"/>
      <c r="B23" s="139" t="s">
        <v>351</v>
      </c>
      <c r="C23" s="126" t="s">
        <v>250</v>
      </c>
      <c r="D23" s="126" t="s">
        <v>148</v>
      </c>
      <c r="E23" s="126" t="s">
        <v>151</v>
      </c>
      <c r="F23" s="126" t="s">
        <v>436</v>
      </c>
      <c r="G23" s="126" t="s">
        <v>127</v>
      </c>
      <c r="H23" s="132">
        <f>H24</f>
        <v>0</v>
      </c>
      <c r="I23" s="133">
        <f>I24</f>
        <v>120</v>
      </c>
    </row>
    <row r="24" spans="1:9" s="76" customFormat="1" ht="39">
      <c r="A24" s="134"/>
      <c r="B24" s="139" t="s">
        <v>214</v>
      </c>
      <c r="C24" s="126" t="s">
        <v>250</v>
      </c>
      <c r="D24" s="126" t="s">
        <v>148</v>
      </c>
      <c r="E24" s="126" t="s">
        <v>151</v>
      </c>
      <c r="F24" s="126" t="s">
        <v>436</v>
      </c>
      <c r="G24" s="126" t="s">
        <v>213</v>
      </c>
      <c r="H24" s="132"/>
      <c r="I24" s="133">
        <v>120</v>
      </c>
    </row>
    <row r="25" spans="1:9" s="76" customFormat="1" ht="25.5">
      <c r="A25" s="134"/>
      <c r="B25" s="139" t="s">
        <v>352</v>
      </c>
      <c r="C25" s="126" t="s">
        <v>250</v>
      </c>
      <c r="D25" s="126" t="s">
        <v>148</v>
      </c>
      <c r="E25" s="126" t="s">
        <v>151</v>
      </c>
      <c r="F25" s="126" t="s">
        <v>436</v>
      </c>
      <c r="G25" s="126" t="s">
        <v>136</v>
      </c>
      <c r="H25" s="132"/>
      <c r="I25" s="133">
        <v>140</v>
      </c>
    </row>
    <row r="26" spans="1:9" s="76" customFormat="1" ht="27.75" customHeight="1">
      <c r="A26" s="134"/>
      <c r="B26" s="139" t="s">
        <v>62</v>
      </c>
      <c r="C26" s="126" t="s">
        <v>250</v>
      </c>
      <c r="D26" s="126" t="s">
        <v>148</v>
      </c>
      <c r="E26" s="126" t="s">
        <v>151</v>
      </c>
      <c r="F26" s="126" t="s">
        <v>436</v>
      </c>
      <c r="G26" s="126" t="s">
        <v>58</v>
      </c>
      <c r="H26" s="132"/>
      <c r="I26" s="133">
        <v>290</v>
      </c>
    </row>
    <row r="27" spans="1:9" s="76" customFormat="1" ht="39" hidden="1">
      <c r="A27" s="134"/>
      <c r="B27" s="137" t="s">
        <v>212</v>
      </c>
      <c r="C27" s="115" t="s">
        <v>132</v>
      </c>
      <c r="D27" s="115" t="s">
        <v>148</v>
      </c>
      <c r="E27" s="115" t="s">
        <v>151</v>
      </c>
      <c r="F27" s="115" t="s">
        <v>210</v>
      </c>
      <c r="G27" s="115" t="s">
        <v>127</v>
      </c>
      <c r="H27" s="116">
        <f>H28</f>
        <v>0</v>
      </c>
      <c r="I27" s="266">
        <f>I28</f>
        <v>0</v>
      </c>
    </row>
    <row r="28" spans="1:9" s="76" customFormat="1" ht="24" customHeight="1" hidden="1">
      <c r="A28" s="134"/>
      <c r="B28" s="139" t="s">
        <v>62</v>
      </c>
      <c r="C28" s="126" t="s">
        <v>132</v>
      </c>
      <c r="D28" s="126" t="s">
        <v>148</v>
      </c>
      <c r="E28" s="126" t="s">
        <v>151</v>
      </c>
      <c r="F28" s="126" t="s">
        <v>210</v>
      </c>
      <c r="G28" s="126" t="s">
        <v>58</v>
      </c>
      <c r="H28" s="132"/>
      <c r="I28" s="133">
        <v>0</v>
      </c>
    </row>
    <row r="29" spans="1:9" s="76" customFormat="1" ht="24" customHeight="1">
      <c r="A29" s="134"/>
      <c r="B29" s="139" t="s">
        <v>395</v>
      </c>
      <c r="C29" s="126" t="s">
        <v>250</v>
      </c>
      <c r="D29" s="126" t="s">
        <v>148</v>
      </c>
      <c r="E29" s="126" t="s">
        <v>151</v>
      </c>
      <c r="F29" s="126" t="s">
        <v>436</v>
      </c>
      <c r="G29" s="126" t="s">
        <v>63</v>
      </c>
      <c r="H29" s="132"/>
      <c r="I29" s="133">
        <v>50</v>
      </c>
    </row>
    <row r="30" spans="1:9" s="76" customFormat="1" ht="24" customHeight="1">
      <c r="A30" s="134"/>
      <c r="B30" s="137" t="s">
        <v>51</v>
      </c>
      <c r="C30" s="115" t="s">
        <v>250</v>
      </c>
      <c r="D30" s="115" t="s">
        <v>148</v>
      </c>
      <c r="E30" s="115" t="s">
        <v>154</v>
      </c>
      <c r="F30" s="115" t="s">
        <v>0</v>
      </c>
      <c r="G30" s="115" t="s">
        <v>127</v>
      </c>
      <c r="H30" s="116"/>
      <c r="I30" s="266">
        <f>I31+I32</f>
        <v>500</v>
      </c>
    </row>
    <row r="31" spans="1:9" s="76" customFormat="1" ht="40.5" customHeight="1">
      <c r="A31" s="134"/>
      <c r="B31" s="139" t="s">
        <v>396</v>
      </c>
      <c r="C31" s="126" t="s">
        <v>250</v>
      </c>
      <c r="D31" s="126" t="s">
        <v>148</v>
      </c>
      <c r="E31" s="126" t="s">
        <v>154</v>
      </c>
      <c r="F31" s="126" t="s">
        <v>397</v>
      </c>
      <c r="G31" s="126" t="s">
        <v>398</v>
      </c>
      <c r="H31" s="132"/>
      <c r="I31" s="133">
        <v>250</v>
      </c>
    </row>
    <row r="32" spans="1:9" s="76" customFormat="1" ht="40.5" customHeight="1">
      <c r="A32" s="134"/>
      <c r="B32" s="139" t="s">
        <v>356</v>
      </c>
      <c r="C32" s="126" t="s">
        <v>250</v>
      </c>
      <c r="D32" s="126" t="s">
        <v>148</v>
      </c>
      <c r="E32" s="126" t="s">
        <v>154</v>
      </c>
      <c r="F32" s="126" t="s">
        <v>357</v>
      </c>
      <c r="G32" s="126" t="s">
        <v>398</v>
      </c>
      <c r="H32" s="132"/>
      <c r="I32" s="133">
        <v>250</v>
      </c>
    </row>
    <row r="33" spans="1:9" s="76" customFormat="1" ht="24" customHeight="1">
      <c r="A33" s="134"/>
      <c r="B33" s="137" t="s">
        <v>50</v>
      </c>
      <c r="C33" s="115" t="s">
        <v>250</v>
      </c>
      <c r="D33" s="115" t="s">
        <v>148</v>
      </c>
      <c r="E33" s="115" t="s">
        <v>137</v>
      </c>
      <c r="F33" s="115" t="s">
        <v>209</v>
      </c>
      <c r="G33" s="115" t="s">
        <v>127</v>
      </c>
      <c r="H33" s="116"/>
      <c r="I33" s="266">
        <v>100</v>
      </c>
    </row>
    <row r="34" spans="1:9" s="76" customFormat="1" ht="30" customHeight="1">
      <c r="A34" s="134"/>
      <c r="B34" s="139" t="s">
        <v>355</v>
      </c>
      <c r="C34" s="126" t="s">
        <v>250</v>
      </c>
      <c r="D34" s="126" t="s">
        <v>148</v>
      </c>
      <c r="E34" s="126" t="s">
        <v>137</v>
      </c>
      <c r="F34" s="126" t="s">
        <v>444</v>
      </c>
      <c r="G34" s="126" t="s">
        <v>127</v>
      </c>
      <c r="H34" s="132"/>
      <c r="I34" s="133">
        <v>100</v>
      </c>
    </row>
    <row r="35" spans="1:9" s="76" customFormat="1" ht="14.25" customHeight="1">
      <c r="A35" s="134"/>
      <c r="B35" s="139" t="s">
        <v>138</v>
      </c>
      <c r="C35" s="126" t="s">
        <v>250</v>
      </c>
      <c r="D35" s="126" t="s">
        <v>148</v>
      </c>
      <c r="E35" s="126" t="s">
        <v>137</v>
      </c>
      <c r="F35" s="126" t="s">
        <v>437</v>
      </c>
      <c r="G35" s="126" t="s">
        <v>139</v>
      </c>
      <c r="H35" s="132"/>
      <c r="I35" s="133">
        <v>100</v>
      </c>
    </row>
    <row r="36" spans="1:11" s="76" customFormat="1" ht="18" customHeight="1">
      <c r="A36" s="134"/>
      <c r="B36" s="138" t="s">
        <v>49</v>
      </c>
      <c r="C36" s="115" t="s">
        <v>250</v>
      </c>
      <c r="D36" s="115" t="s">
        <v>148</v>
      </c>
      <c r="E36" s="115" t="s">
        <v>140</v>
      </c>
      <c r="F36" s="115" t="s">
        <v>209</v>
      </c>
      <c r="G36" s="115" t="s">
        <v>127</v>
      </c>
      <c r="H36" s="116" t="e">
        <f>H37+H45</f>
        <v>#REF!</v>
      </c>
      <c r="I36" s="266">
        <f>I37</f>
        <v>1352</v>
      </c>
      <c r="K36" s="306"/>
    </row>
    <row r="37" spans="1:9" s="76" customFormat="1" ht="30" customHeight="1">
      <c r="A37" s="134"/>
      <c r="B37" s="137" t="s">
        <v>353</v>
      </c>
      <c r="C37" s="115" t="s">
        <v>250</v>
      </c>
      <c r="D37" s="115" t="s">
        <v>148</v>
      </c>
      <c r="E37" s="115" t="s">
        <v>140</v>
      </c>
      <c r="F37" s="115" t="s">
        <v>0</v>
      </c>
      <c r="G37" s="115" t="s">
        <v>127</v>
      </c>
      <c r="H37" s="116" t="e">
        <f>#REF!+#REF!+H41</f>
        <v>#REF!</v>
      </c>
      <c r="I37" s="266">
        <f>I38+I39</f>
        <v>1352</v>
      </c>
    </row>
    <row r="38" spans="1:9" s="76" customFormat="1" ht="13.5">
      <c r="A38" s="134"/>
      <c r="B38" s="139" t="s">
        <v>60</v>
      </c>
      <c r="C38" s="126" t="s">
        <v>250</v>
      </c>
      <c r="D38" s="126" t="s">
        <v>148</v>
      </c>
      <c r="E38" s="126" t="s">
        <v>140</v>
      </c>
      <c r="F38" s="126" t="s">
        <v>354</v>
      </c>
      <c r="G38" s="126" t="s">
        <v>61</v>
      </c>
      <c r="H38" s="132"/>
      <c r="I38" s="133">
        <v>1110</v>
      </c>
    </row>
    <row r="39" spans="1:9" s="76" customFormat="1" ht="39">
      <c r="A39" s="134"/>
      <c r="B39" s="139" t="s">
        <v>214</v>
      </c>
      <c r="C39" s="126" t="s">
        <v>250</v>
      </c>
      <c r="D39" s="126" t="s">
        <v>148</v>
      </c>
      <c r="E39" s="126" t="s">
        <v>140</v>
      </c>
      <c r="F39" s="126" t="s">
        <v>354</v>
      </c>
      <c r="G39" s="126" t="s">
        <v>213</v>
      </c>
      <c r="H39" s="132"/>
      <c r="I39" s="133">
        <v>242</v>
      </c>
    </row>
    <row r="40" spans="1:9" s="33" customFormat="1" ht="21" customHeight="1">
      <c r="A40" s="177"/>
      <c r="B40" s="137" t="s">
        <v>35</v>
      </c>
      <c r="C40" s="115" t="s">
        <v>250</v>
      </c>
      <c r="D40" s="115" t="s">
        <v>149</v>
      </c>
      <c r="E40" s="115" t="s">
        <v>150</v>
      </c>
      <c r="F40" s="115" t="s">
        <v>209</v>
      </c>
      <c r="G40" s="115" t="s">
        <v>127</v>
      </c>
      <c r="H40" s="116"/>
      <c r="I40" s="266">
        <f>I42+I43</f>
        <v>60.9</v>
      </c>
    </row>
    <row r="41" spans="1:9" s="76" customFormat="1" ht="25.5">
      <c r="A41" s="134"/>
      <c r="B41" s="139" t="s">
        <v>358</v>
      </c>
      <c r="C41" s="126" t="s">
        <v>250</v>
      </c>
      <c r="D41" s="126" t="s">
        <v>149</v>
      </c>
      <c r="E41" s="126" t="s">
        <v>150</v>
      </c>
      <c r="F41" s="126" t="s">
        <v>439</v>
      </c>
      <c r="G41" s="126" t="s">
        <v>127</v>
      </c>
      <c r="H41" s="132">
        <f>H42</f>
        <v>0</v>
      </c>
      <c r="I41" s="133">
        <v>60.9</v>
      </c>
    </row>
    <row r="42" spans="1:9" s="76" customFormat="1" ht="19.5" customHeight="1">
      <c r="A42" s="134"/>
      <c r="B42" s="139" t="s">
        <v>60</v>
      </c>
      <c r="C42" s="126" t="s">
        <v>250</v>
      </c>
      <c r="D42" s="126" t="s">
        <v>149</v>
      </c>
      <c r="E42" s="126" t="s">
        <v>150</v>
      </c>
      <c r="F42" s="126" t="s">
        <v>439</v>
      </c>
      <c r="G42" s="126" t="s">
        <v>61</v>
      </c>
      <c r="H42" s="132"/>
      <c r="I42" s="133">
        <v>46.54</v>
      </c>
    </row>
    <row r="43" spans="1:9" s="76" customFormat="1" ht="39" customHeight="1">
      <c r="A43" s="134"/>
      <c r="B43" s="139" t="s">
        <v>214</v>
      </c>
      <c r="C43" s="126" t="s">
        <v>250</v>
      </c>
      <c r="D43" s="126" t="s">
        <v>149</v>
      </c>
      <c r="E43" s="126" t="s">
        <v>150</v>
      </c>
      <c r="F43" s="126" t="s">
        <v>439</v>
      </c>
      <c r="G43" s="126" t="s">
        <v>213</v>
      </c>
      <c r="H43" s="132"/>
      <c r="I43" s="133">
        <v>14.36</v>
      </c>
    </row>
    <row r="44" spans="1:9" s="76" customFormat="1" ht="57.75" customHeight="1">
      <c r="A44" s="134"/>
      <c r="B44" s="137" t="s">
        <v>359</v>
      </c>
      <c r="C44" s="115" t="s">
        <v>250</v>
      </c>
      <c r="D44" s="115" t="s">
        <v>126</v>
      </c>
      <c r="E44" s="115" t="s">
        <v>126</v>
      </c>
      <c r="F44" s="115" t="s">
        <v>209</v>
      </c>
      <c r="G44" s="115" t="s">
        <v>127</v>
      </c>
      <c r="H44" s="132"/>
      <c r="I44" s="266">
        <v>5112.9</v>
      </c>
    </row>
    <row r="45" spans="1:9" s="76" customFormat="1" ht="39">
      <c r="A45" s="134"/>
      <c r="B45" s="137" t="s">
        <v>360</v>
      </c>
      <c r="C45" s="115" t="s">
        <v>250</v>
      </c>
      <c r="D45" s="115" t="s">
        <v>150</v>
      </c>
      <c r="E45" s="115" t="s">
        <v>126</v>
      </c>
      <c r="F45" s="135" t="s">
        <v>209</v>
      </c>
      <c r="G45" s="115" t="s">
        <v>127</v>
      </c>
      <c r="H45" s="116" t="e">
        <f>H46+H49+H51+H55+H61+H63+#REF!+#REF!+#REF!</f>
        <v>#REF!</v>
      </c>
      <c r="I45" s="266">
        <v>1050</v>
      </c>
    </row>
    <row r="46" spans="1:9" s="76" customFormat="1" ht="64.5">
      <c r="A46" s="134"/>
      <c r="B46" s="137" t="s">
        <v>361</v>
      </c>
      <c r="C46" s="115" t="s">
        <v>250</v>
      </c>
      <c r="D46" s="115" t="s">
        <v>150</v>
      </c>
      <c r="E46" s="115" t="s">
        <v>59</v>
      </c>
      <c r="F46" s="135" t="s">
        <v>384</v>
      </c>
      <c r="G46" s="115" t="s">
        <v>127</v>
      </c>
      <c r="H46" s="116">
        <f>H48</f>
        <v>0</v>
      </c>
      <c r="I46" s="266">
        <v>50</v>
      </c>
    </row>
    <row r="47" spans="1:9" s="76" customFormat="1" ht="25.5">
      <c r="A47" s="134"/>
      <c r="B47" s="139" t="s">
        <v>363</v>
      </c>
      <c r="C47" s="126" t="s">
        <v>250</v>
      </c>
      <c r="D47" s="126" t="s">
        <v>150</v>
      </c>
      <c r="E47" s="126" t="s">
        <v>59</v>
      </c>
      <c r="F47" s="136" t="s">
        <v>384</v>
      </c>
      <c r="G47" s="126" t="s">
        <v>127</v>
      </c>
      <c r="H47" s="132"/>
      <c r="I47" s="133">
        <v>50</v>
      </c>
    </row>
    <row r="48" spans="1:9" s="76" customFormat="1" ht="25.5" customHeight="1">
      <c r="A48" s="134"/>
      <c r="B48" s="139" t="s">
        <v>62</v>
      </c>
      <c r="C48" s="126" t="s">
        <v>250</v>
      </c>
      <c r="D48" s="126" t="s">
        <v>150</v>
      </c>
      <c r="E48" s="126" t="s">
        <v>59</v>
      </c>
      <c r="F48" s="136" t="s">
        <v>384</v>
      </c>
      <c r="G48" s="126" t="s">
        <v>58</v>
      </c>
      <c r="H48" s="132"/>
      <c r="I48" s="133">
        <v>50</v>
      </c>
    </row>
    <row r="49" spans="1:9" s="76" customFormat="1" ht="28.5" customHeight="1">
      <c r="A49" s="134"/>
      <c r="B49" s="137" t="s">
        <v>168</v>
      </c>
      <c r="C49" s="115" t="s">
        <v>250</v>
      </c>
      <c r="D49" s="115" t="s">
        <v>150</v>
      </c>
      <c r="E49" s="115" t="s">
        <v>64</v>
      </c>
      <c r="F49" s="135" t="s">
        <v>209</v>
      </c>
      <c r="G49" s="115" t="s">
        <v>127</v>
      </c>
      <c r="H49" s="116">
        <f>H50</f>
        <v>0</v>
      </c>
      <c r="I49" s="266">
        <f>I50</f>
        <v>1000</v>
      </c>
    </row>
    <row r="50" spans="1:9" s="76" customFormat="1" ht="50.25" customHeight="1">
      <c r="A50" s="134"/>
      <c r="B50" s="139" t="s">
        <v>364</v>
      </c>
      <c r="C50" s="126" t="s">
        <v>250</v>
      </c>
      <c r="D50" s="126" t="s">
        <v>150</v>
      </c>
      <c r="E50" s="126" t="s">
        <v>64</v>
      </c>
      <c r="F50" s="136" t="s">
        <v>365</v>
      </c>
      <c r="G50" s="126" t="s">
        <v>127</v>
      </c>
      <c r="H50" s="132"/>
      <c r="I50" s="133">
        <v>1000</v>
      </c>
    </row>
    <row r="51" spans="1:9" s="76" customFormat="1" ht="13.5">
      <c r="A51" s="134"/>
      <c r="B51" s="139" t="s">
        <v>366</v>
      </c>
      <c r="C51" s="126" t="s">
        <v>250</v>
      </c>
      <c r="D51" s="126" t="s">
        <v>150</v>
      </c>
      <c r="E51" s="126" t="s">
        <v>64</v>
      </c>
      <c r="F51" s="126" t="s">
        <v>365</v>
      </c>
      <c r="G51" s="126" t="s">
        <v>61</v>
      </c>
      <c r="H51" s="132">
        <f>H54</f>
        <v>0</v>
      </c>
      <c r="I51" s="133">
        <v>660</v>
      </c>
    </row>
    <row r="52" spans="1:9" s="76" customFormat="1" ht="39">
      <c r="A52" s="134"/>
      <c r="B52" s="139" t="s">
        <v>367</v>
      </c>
      <c r="C52" s="126" t="s">
        <v>250</v>
      </c>
      <c r="D52" s="126" t="s">
        <v>150</v>
      </c>
      <c r="E52" s="126" t="s">
        <v>64</v>
      </c>
      <c r="F52" s="126" t="s">
        <v>365</v>
      </c>
      <c r="G52" s="126" t="s">
        <v>213</v>
      </c>
      <c r="H52" s="132"/>
      <c r="I52" s="133">
        <v>200</v>
      </c>
    </row>
    <row r="53" spans="1:9" s="76" customFormat="1" ht="25.5">
      <c r="A53" s="134"/>
      <c r="B53" s="139" t="s">
        <v>352</v>
      </c>
      <c r="C53" s="126" t="s">
        <v>250</v>
      </c>
      <c r="D53" s="126" t="s">
        <v>150</v>
      </c>
      <c r="E53" s="126" t="s">
        <v>64</v>
      </c>
      <c r="F53" s="126" t="s">
        <v>365</v>
      </c>
      <c r="G53" s="126" t="s">
        <v>136</v>
      </c>
      <c r="H53" s="132"/>
      <c r="I53" s="133">
        <v>15</v>
      </c>
    </row>
    <row r="54" spans="1:9" s="76" customFormat="1" ht="13.5">
      <c r="A54" s="134"/>
      <c r="B54" s="139" t="s">
        <v>70</v>
      </c>
      <c r="C54" s="126" t="s">
        <v>250</v>
      </c>
      <c r="D54" s="126" t="s">
        <v>150</v>
      </c>
      <c r="E54" s="126" t="s">
        <v>64</v>
      </c>
      <c r="F54" s="126" t="s">
        <v>365</v>
      </c>
      <c r="G54" s="126" t="s">
        <v>58</v>
      </c>
      <c r="H54" s="132"/>
      <c r="I54" s="133">
        <v>125</v>
      </c>
    </row>
    <row r="55" spans="1:9" s="76" customFormat="1" ht="20.25" customHeight="1">
      <c r="A55" s="134"/>
      <c r="B55" s="137" t="s">
        <v>189</v>
      </c>
      <c r="C55" s="115" t="s">
        <v>250</v>
      </c>
      <c r="D55" s="115" t="s">
        <v>152</v>
      </c>
      <c r="E55" s="115" t="s">
        <v>150</v>
      </c>
      <c r="F55" s="115" t="s">
        <v>209</v>
      </c>
      <c r="G55" s="115" t="s">
        <v>127</v>
      </c>
      <c r="H55" s="116" t="e">
        <f>H57+H60</f>
        <v>#REF!</v>
      </c>
      <c r="I55" s="266">
        <v>3885.4</v>
      </c>
    </row>
    <row r="56" spans="1:9" s="76" customFormat="1" ht="20.25" customHeight="1">
      <c r="A56" s="134"/>
      <c r="B56" s="137" t="s">
        <v>85</v>
      </c>
      <c r="C56" s="115" t="s">
        <v>250</v>
      </c>
      <c r="D56" s="115" t="s">
        <v>152</v>
      </c>
      <c r="E56" s="115" t="s">
        <v>150</v>
      </c>
      <c r="F56" s="115" t="s">
        <v>209</v>
      </c>
      <c r="G56" s="115" t="s">
        <v>127</v>
      </c>
      <c r="H56" s="116"/>
      <c r="I56" s="266">
        <v>3885.4</v>
      </c>
    </row>
    <row r="57" spans="1:9" s="76" customFormat="1" ht="39">
      <c r="A57" s="134"/>
      <c r="B57" s="137" t="s">
        <v>375</v>
      </c>
      <c r="C57" s="115" t="s">
        <v>250</v>
      </c>
      <c r="D57" s="115" t="s">
        <v>152</v>
      </c>
      <c r="E57" s="115" t="s">
        <v>150</v>
      </c>
      <c r="F57" s="115" t="s">
        <v>172</v>
      </c>
      <c r="G57" s="115" t="s">
        <v>127</v>
      </c>
      <c r="H57" s="116">
        <f>H59</f>
        <v>0</v>
      </c>
      <c r="I57" s="266">
        <v>3885.4</v>
      </c>
    </row>
    <row r="58" spans="1:9" s="76" customFormat="1" ht="51.75">
      <c r="A58" s="134"/>
      <c r="B58" s="137" t="s">
        <v>407</v>
      </c>
      <c r="C58" s="115" t="s">
        <v>250</v>
      </c>
      <c r="D58" s="115" t="s">
        <v>152</v>
      </c>
      <c r="E58" s="115" t="s">
        <v>150</v>
      </c>
      <c r="F58" s="115" t="s">
        <v>376</v>
      </c>
      <c r="G58" s="115" t="s">
        <v>127</v>
      </c>
      <c r="H58" s="116"/>
      <c r="I58" s="266">
        <v>40</v>
      </c>
    </row>
    <row r="59" spans="1:9" s="76" customFormat="1" ht="51.75">
      <c r="A59" s="134"/>
      <c r="B59" s="137" t="s">
        <v>377</v>
      </c>
      <c r="C59" s="115" t="s">
        <v>250</v>
      </c>
      <c r="D59" s="115" t="s">
        <v>152</v>
      </c>
      <c r="E59" s="115" t="s">
        <v>150</v>
      </c>
      <c r="F59" s="115" t="s">
        <v>376</v>
      </c>
      <c r="G59" s="115" t="s">
        <v>127</v>
      </c>
      <c r="H59" s="116"/>
      <c r="I59" s="266">
        <v>40</v>
      </c>
    </row>
    <row r="60" spans="1:9" s="76" customFormat="1" ht="13.5">
      <c r="A60" s="134"/>
      <c r="B60" s="139" t="s">
        <v>378</v>
      </c>
      <c r="C60" s="126" t="s">
        <v>250</v>
      </c>
      <c r="D60" s="126" t="s">
        <v>152</v>
      </c>
      <c r="E60" s="126" t="s">
        <v>150</v>
      </c>
      <c r="F60" s="126" t="s">
        <v>440</v>
      </c>
      <c r="G60" s="126" t="s">
        <v>58</v>
      </c>
      <c r="H60" s="132" t="e">
        <f>#REF!</f>
        <v>#REF!</v>
      </c>
      <c r="I60" s="133">
        <v>40</v>
      </c>
    </row>
    <row r="61" spans="1:9" s="76" customFormat="1" ht="84.75" customHeight="1">
      <c r="A61" s="134"/>
      <c r="B61" s="137" t="s">
        <v>381</v>
      </c>
      <c r="C61" s="115" t="s">
        <v>250</v>
      </c>
      <c r="D61" s="115" t="s">
        <v>152</v>
      </c>
      <c r="E61" s="115" t="s">
        <v>150</v>
      </c>
      <c r="F61" s="135" t="s">
        <v>382</v>
      </c>
      <c r="G61" s="115" t="s">
        <v>127</v>
      </c>
      <c r="H61" s="116" t="e">
        <f>#REF!+H62</f>
        <v>#REF!</v>
      </c>
      <c r="I61" s="266">
        <v>1014.4</v>
      </c>
    </row>
    <row r="62" spans="1:9" s="76" customFormat="1" ht="25.5">
      <c r="A62" s="134"/>
      <c r="B62" s="139" t="s">
        <v>62</v>
      </c>
      <c r="C62" s="126" t="s">
        <v>250</v>
      </c>
      <c r="D62" s="126" t="s">
        <v>152</v>
      </c>
      <c r="E62" s="126" t="s">
        <v>150</v>
      </c>
      <c r="F62" s="136" t="s">
        <v>382</v>
      </c>
      <c r="G62" s="126" t="s">
        <v>58</v>
      </c>
      <c r="H62" s="132"/>
      <c r="I62" s="133">
        <v>1014.4</v>
      </c>
    </row>
    <row r="63" spans="1:9" s="76" customFormat="1" ht="64.5">
      <c r="A63" s="134"/>
      <c r="B63" s="137" t="s">
        <v>383</v>
      </c>
      <c r="C63" s="115" t="s">
        <v>250</v>
      </c>
      <c r="D63" s="115" t="s">
        <v>152</v>
      </c>
      <c r="E63" s="115" t="s">
        <v>150</v>
      </c>
      <c r="F63" s="135" t="s">
        <v>384</v>
      </c>
      <c r="G63" s="115" t="s">
        <v>127</v>
      </c>
      <c r="H63" s="116">
        <f>H64</f>
        <v>0</v>
      </c>
      <c r="I63" s="266">
        <v>817.2</v>
      </c>
    </row>
    <row r="64" spans="1:9" s="33" customFormat="1" ht="25.5">
      <c r="A64" s="177"/>
      <c r="B64" s="139" t="s">
        <v>57</v>
      </c>
      <c r="C64" s="126" t="s">
        <v>250</v>
      </c>
      <c r="D64" s="126" t="s">
        <v>152</v>
      </c>
      <c r="E64" s="126" t="s">
        <v>150</v>
      </c>
      <c r="F64" s="136" t="s">
        <v>384</v>
      </c>
      <c r="G64" s="126" t="s">
        <v>58</v>
      </c>
      <c r="H64" s="132"/>
      <c r="I64" s="133">
        <v>817.2</v>
      </c>
    </row>
    <row r="65" spans="1:10" s="76" customFormat="1" ht="90.75">
      <c r="A65" s="134"/>
      <c r="B65" s="137" t="s">
        <v>385</v>
      </c>
      <c r="C65" s="115" t="s">
        <v>250</v>
      </c>
      <c r="D65" s="115" t="s">
        <v>152</v>
      </c>
      <c r="E65" s="115" t="s">
        <v>150</v>
      </c>
      <c r="F65" s="115" t="s">
        <v>365</v>
      </c>
      <c r="G65" s="115" t="s">
        <v>127</v>
      </c>
      <c r="H65" s="116" t="e">
        <f>H66</f>
        <v>#REF!</v>
      </c>
      <c r="I65" s="266">
        <v>2013.8</v>
      </c>
      <c r="J65" s="306"/>
    </row>
    <row r="66" spans="1:9" s="76" customFormat="1" ht="30" customHeight="1">
      <c r="A66" s="134"/>
      <c r="B66" s="139" t="s">
        <v>386</v>
      </c>
      <c r="C66" s="126" t="s">
        <v>250</v>
      </c>
      <c r="D66" s="126" t="s">
        <v>152</v>
      </c>
      <c r="E66" s="126" t="s">
        <v>150</v>
      </c>
      <c r="F66" s="126" t="s">
        <v>365</v>
      </c>
      <c r="G66" s="126" t="s">
        <v>127</v>
      </c>
      <c r="H66" s="132" t="e">
        <f>H68</f>
        <v>#REF!</v>
      </c>
      <c r="I66" s="133">
        <v>613.8</v>
      </c>
    </row>
    <row r="67" spans="1:9" s="76" customFormat="1" ht="30" customHeight="1">
      <c r="A67" s="134"/>
      <c r="B67" s="139" t="s">
        <v>57</v>
      </c>
      <c r="C67" s="126" t="s">
        <v>250</v>
      </c>
      <c r="D67" s="126" t="s">
        <v>152</v>
      </c>
      <c r="E67" s="126" t="s">
        <v>150</v>
      </c>
      <c r="F67" s="126" t="s">
        <v>365</v>
      </c>
      <c r="G67" s="126" t="s">
        <v>58</v>
      </c>
      <c r="H67" s="132"/>
      <c r="I67" s="133">
        <v>613.8</v>
      </c>
    </row>
    <row r="68" spans="1:9" s="76" customFormat="1" ht="39" customHeight="1">
      <c r="A68" s="134"/>
      <c r="B68" s="139" t="s">
        <v>387</v>
      </c>
      <c r="C68" s="126" t="s">
        <v>250</v>
      </c>
      <c r="D68" s="126" t="s">
        <v>152</v>
      </c>
      <c r="E68" s="126" t="s">
        <v>150</v>
      </c>
      <c r="F68" s="126" t="s">
        <v>365</v>
      </c>
      <c r="G68" s="126" t="s">
        <v>127</v>
      </c>
      <c r="H68" s="132" t="e">
        <f>H70</f>
        <v>#REF!</v>
      </c>
      <c r="I68" s="133">
        <v>1400</v>
      </c>
    </row>
    <row r="69" spans="1:9" s="76" customFormat="1" ht="21.75" customHeight="1">
      <c r="A69" s="134"/>
      <c r="B69" s="139" t="s">
        <v>57</v>
      </c>
      <c r="C69" s="126" t="s">
        <v>250</v>
      </c>
      <c r="D69" s="126" t="s">
        <v>152</v>
      </c>
      <c r="E69" s="126" t="s">
        <v>150</v>
      </c>
      <c r="F69" s="126" t="s">
        <v>365</v>
      </c>
      <c r="G69" s="126" t="s">
        <v>58</v>
      </c>
      <c r="H69" s="132"/>
      <c r="I69" s="133">
        <v>1400</v>
      </c>
    </row>
    <row r="70" spans="1:9" s="76" customFormat="1" ht="71.25" customHeight="1">
      <c r="A70" s="134"/>
      <c r="B70" s="137" t="s">
        <v>388</v>
      </c>
      <c r="C70" s="115" t="s">
        <v>250</v>
      </c>
      <c r="D70" s="115" t="s">
        <v>137</v>
      </c>
      <c r="E70" s="115" t="s">
        <v>152</v>
      </c>
      <c r="F70" s="115" t="s">
        <v>389</v>
      </c>
      <c r="G70" s="115" t="s">
        <v>127</v>
      </c>
      <c r="H70" s="116" t="e">
        <f>H71+H73+#REF!</f>
        <v>#REF!</v>
      </c>
      <c r="I70" s="266">
        <v>177.5</v>
      </c>
    </row>
    <row r="71" spans="1:9" s="76" customFormat="1" ht="117">
      <c r="A71" s="134"/>
      <c r="B71" s="137" t="s">
        <v>390</v>
      </c>
      <c r="C71" s="115" t="s">
        <v>250</v>
      </c>
      <c r="D71" s="115" t="s">
        <v>137</v>
      </c>
      <c r="E71" s="115" t="s">
        <v>152</v>
      </c>
      <c r="F71" s="115" t="s">
        <v>389</v>
      </c>
      <c r="G71" s="115" t="s">
        <v>127</v>
      </c>
      <c r="H71" s="116">
        <f>H72</f>
        <v>0</v>
      </c>
      <c r="I71" s="266">
        <v>177.5</v>
      </c>
    </row>
    <row r="72" spans="1:9" s="76" customFormat="1" ht="51.75">
      <c r="A72" s="134"/>
      <c r="B72" s="139" t="s">
        <v>391</v>
      </c>
      <c r="C72" s="126" t="s">
        <v>250</v>
      </c>
      <c r="D72" s="126" t="s">
        <v>137</v>
      </c>
      <c r="E72" s="126" t="s">
        <v>152</v>
      </c>
      <c r="F72" s="126" t="s">
        <v>389</v>
      </c>
      <c r="G72" s="126" t="s">
        <v>127</v>
      </c>
      <c r="H72" s="132"/>
      <c r="I72" s="133">
        <v>177.5</v>
      </c>
    </row>
    <row r="73" spans="1:9" s="76" customFormat="1" ht="26.25" thickBot="1">
      <c r="A73" s="134"/>
      <c r="B73" s="139" t="s">
        <v>380</v>
      </c>
      <c r="C73" s="126" t="s">
        <v>250</v>
      </c>
      <c r="D73" s="126" t="s">
        <v>137</v>
      </c>
      <c r="E73" s="126" t="s">
        <v>152</v>
      </c>
      <c r="F73" s="126" t="s">
        <v>389</v>
      </c>
      <c r="G73" s="126" t="s">
        <v>58</v>
      </c>
      <c r="H73" s="132"/>
      <c r="I73" s="133">
        <v>177.5</v>
      </c>
    </row>
    <row r="74" spans="1:9" s="76" customFormat="1" ht="14.25" thickBot="1">
      <c r="A74" s="72"/>
      <c r="B74" s="188" t="s">
        <v>114</v>
      </c>
      <c r="C74" s="189"/>
      <c r="D74" s="189"/>
      <c r="E74" s="189"/>
      <c r="F74" s="189"/>
      <c r="G74" s="189"/>
      <c r="H74" s="190" t="e">
        <f>#REF!+#REF!+H7</f>
        <v>#REF!</v>
      </c>
      <c r="I74" s="285">
        <v>8975.8</v>
      </c>
    </row>
    <row r="75" spans="1:9" s="76" customFormat="1" ht="12.75">
      <c r="A75" s="72"/>
      <c r="B75" s="73"/>
      <c r="C75" s="292"/>
      <c r="D75" s="292"/>
      <c r="E75" s="292"/>
      <c r="F75" s="292"/>
      <c r="G75" s="292"/>
      <c r="H75" s="292"/>
      <c r="I75" s="308"/>
    </row>
    <row r="76" spans="1:9" s="76" customFormat="1" ht="12.75">
      <c r="A76" s="72"/>
      <c r="B76" s="73"/>
      <c r="C76" s="292"/>
      <c r="D76" s="292"/>
      <c r="E76" s="292"/>
      <c r="F76" s="292"/>
      <c r="G76" s="292"/>
      <c r="H76" s="292"/>
      <c r="I76" s="308"/>
    </row>
    <row r="77" spans="1:9" s="76" customFormat="1" ht="12.75">
      <c r="A77" s="72"/>
      <c r="B77" s="73"/>
      <c r="C77" s="292"/>
      <c r="D77" s="292"/>
      <c r="E77" s="292"/>
      <c r="F77" s="292"/>
      <c r="G77" s="292"/>
      <c r="H77" s="292"/>
      <c r="I77" s="308"/>
    </row>
    <row r="78" spans="1:9" s="76" customFormat="1" ht="12.75">
      <c r="A78" s="72"/>
      <c r="B78" s="73"/>
      <c r="C78" s="292"/>
      <c r="D78" s="292"/>
      <c r="E78" s="292"/>
      <c r="F78" s="292"/>
      <c r="G78" s="292"/>
      <c r="H78" s="292"/>
      <c r="I78" s="308"/>
    </row>
    <row r="79" spans="1:9" s="76" customFormat="1" ht="12.75">
      <c r="A79" s="72"/>
      <c r="B79" s="73"/>
      <c r="C79" s="292"/>
      <c r="D79" s="292"/>
      <c r="E79" s="292"/>
      <c r="F79" s="292"/>
      <c r="G79" s="292"/>
      <c r="H79" s="292"/>
      <c r="I79" s="308"/>
    </row>
    <row r="80" spans="1:9" s="76" customFormat="1" ht="12.75">
      <c r="A80" s="72"/>
      <c r="B80" s="73"/>
      <c r="C80" s="292"/>
      <c r="D80" s="292"/>
      <c r="E80" s="292"/>
      <c r="F80" s="292"/>
      <c r="G80" s="292"/>
      <c r="H80" s="292"/>
      <c r="I80" s="308"/>
    </row>
    <row r="81" spans="1:9" s="76" customFormat="1" ht="12.75">
      <c r="A81" s="72"/>
      <c r="B81" s="73"/>
      <c r="C81" s="292"/>
      <c r="D81" s="292"/>
      <c r="E81" s="292"/>
      <c r="F81" s="292"/>
      <c r="G81" s="292"/>
      <c r="H81" s="292"/>
      <c r="I81" s="308"/>
    </row>
    <row r="82" spans="1:9" s="76" customFormat="1" ht="12.75">
      <c r="A82" s="72"/>
      <c r="B82" s="73"/>
      <c r="C82" s="292"/>
      <c r="D82" s="292"/>
      <c r="E82" s="292"/>
      <c r="F82" s="292"/>
      <c r="G82" s="292"/>
      <c r="H82" s="292"/>
      <c r="I82" s="308"/>
    </row>
    <row r="83" spans="1:9" s="76" customFormat="1" ht="12.75">
      <c r="A83" s="72"/>
      <c r="B83" s="73"/>
      <c r="C83" s="292"/>
      <c r="D83" s="292"/>
      <c r="E83" s="292"/>
      <c r="F83" s="292"/>
      <c r="G83" s="292"/>
      <c r="H83" s="292"/>
      <c r="I83" s="308"/>
    </row>
    <row r="84" spans="1:9" s="76" customFormat="1" ht="12.75">
      <c r="A84" s="72"/>
      <c r="B84" s="73"/>
      <c r="C84" s="292"/>
      <c r="D84" s="292"/>
      <c r="E84" s="292"/>
      <c r="F84" s="292"/>
      <c r="G84" s="292"/>
      <c r="H84" s="292"/>
      <c r="I84" s="308"/>
    </row>
    <row r="85" spans="1:9" s="76" customFormat="1" ht="12.75">
      <c r="A85" s="72"/>
      <c r="B85" s="73"/>
      <c r="C85" s="292"/>
      <c r="D85" s="292"/>
      <c r="E85" s="292"/>
      <c r="F85" s="292"/>
      <c r="G85" s="292"/>
      <c r="H85" s="292"/>
      <c r="I85" s="308"/>
    </row>
    <row r="86" spans="1:9" s="76" customFormat="1" ht="12.75">
      <c r="A86" s="72"/>
      <c r="B86" s="73"/>
      <c r="C86" s="292"/>
      <c r="D86" s="292"/>
      <c r="E86" s="292"/>
      <c r="F86" s="292"/>
      <c r="G86" s="292"/>
      <c r="H86" s="292"/>
      <c r="I86" s="308"/>
    </row>
    <row r="87" spans="1:9" s="76" customFormat="1" ht="12.75">
      <c r="A87" s="72"/>
      <c r="B87" s="73"/>
      <c r="C87" s="292"/>
      <c r="D87" s="292"/>
      <c r="E87" s="292"/>
      <c r="F87" s="292"/>
      <c r="G87" s="292"/>
      <c r="H87" s="292"/>
      <c r="I87" s="308"/>
    </row>
    <row r="88" spans="1:9" s="76" customFormat="1" ht="12.75">
      <c r="A88" s="72"/>
      <c r="B88" s="73"/>
      <c r="C88" s="292"/>
      <c r="D88" s="292"/>
      <c r="E88" s="292"/>
      <c r="F88" s="292"/>
      <c r="G88" s="292"/>
      <c r="H88" s="292"/>
      <c r="I88" s="308"/>
    </row>
    <row r="89" spans="1:9" s="76" customFormat="1" ht="12.75">
      <c r="A89" s="72"/>
      <c r="B89" s="73"/>
      <c r="C89" s="292"/>
      <c r="D89" s="292"/>
      <c r="E89" s="292"/>
      <c r="F89" s="292"/>
      <c r="G89" s="292"/>
      <c r="H89" s="292"/>
      <c r="I89" s="308"/>
    </row>
    <row r="90" spans="1:9" s="76" customFormat="1" ht="12.75">
      <c r="A90" s="72"/>
      <c r="B90" s="73"/>
      <c r="C90" s="292"/>
      <c r="D90" s="292"/>
      <c r="E90" s="292"/>
      <c r="F90" s="292"/>
      <c r="G90" s="292"/>
      <c r="H90" s="292"/>
      <c r="I90" s="308"/>
    </row>
    <row r="91" spans="1:9" s="76" customFormat="1" ht="12.75">
      <c r="A91" s="72"/>
      <c r="B91" s="73"/>
      <c r="C91" s="292"/>
      <c r="D91" s="292"/>
      <c r="E91" s="292"/>
      <c r="F91" s="292"/>
      <c r="G91" s="292"/>
      <c r="H91" s="292"/>
      <c r="I91" s="308"/>
    </row>
    <row r="92" spans="1:9" s="76" customFormat="1" ht="12.75">
      <c r="A92" s="72"/>
      <c r="B92" s="73"/>
      <c r="C92" s="292"/>
      <c r="D92" s="292"/>
      <c r="E92" s="292"/>
      <c r="F92" s="292"/>
      <c r="G92" s="292"/>
      <c r="H92" s="292"/>
      <c r="I92" s="308"/>
    </row>
    <row r="93" spans="1:9" s="76" customFormat="1" ht="12.75">
      <c r="A93" s="72"/>
      <c r="B93" s="73"/>
      <c r="C93" s="292"/>
      <c r="D93" s="292"/>
      <c r="E93" s="292"/>
      <c r="F93" s="292"/>
      <c r="G93" s="292"/>
      <c r="H93" s="292"/>
      <c r="I93" s="308"/>
    </row>
    <row r="94" spans="1:9" s="76" customFormat="1" ht="12.75">
      <c r="A94" s="72"/>
      <c r="B94" s="73"/>
      <c r="C94" s="292"/>
      <c r="D94" s="292"/>
      <c r="E94" s="292"/>
      <c r="F94" s="292"/>
      <c r="G94" s="292"/>
      <c r="H94" s="292"/>
      <c r="I94" s="308"/>
    </row>
    <row r="95" spans="1:9" s="76" customFormat="1" ht="12.75">
      <c r="A95" s="72"/>
      <c r="B95" s="73"/>
      <c r="C95" s="292"/>
      <c r="D95" s="292"/>
      <c r="E95" s="292"/>
      <c r="F95" s="292"/>
      <c r="G95" s="292"/>
      <c r="H95" s="292"/>
      <c r="I95" s="308"/>
    </row>
  </sheetData>
  <sheetProtection/>
  <mergeCells count="3">
    <mergeCell ref="A3:I3"/>
    <mergeCell ref="G4:I4"/>
    <mergeCell ref="F1:I1"/>
  </mergeCells>
  <printOptions/>
  <pageMargins left="0.35433070866141736" right="0.1968503937007874" top="0.3" bottom="0.2755905511811024" header="0.31496062992125984" footer="0.31496062992125984"/>
  <pageSetup fitToHeight="0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J75"/>
  <sheetViews>
    <sheetView zoomScalePageLayoutView="0" workbookViewId="0" topLeftCell="A1">
      <selection activeCell="I72" sqref="A1:I72"/>
    </sheetView>
  </sheetViews>
  <sheetFormatPr defaultColWidth="9.125" defaultRowHeight="12.75"/>
  <cols>
    <col min="1" max="1" width="49.50390625" style="26" customWidth="1"/>
    <col min="2" max="2" width="12.875" style="27" customWidth="1"/>
    <col min="3" max="3" width="10.50390625" style="27" customWidth="1"/>
    <col min="4" max="4" width="11.50390625" style="27" customWidth="1"/>
    <col min="5" max="5" width="16.875" style="27" customWidth="1"/>
    <col min="6" max="6" width="10.50390625" style="27" customWidth="1"/>
    <col min="7" max="7" width="15.75390625" style="27" hidden="1" customWidth="1"/>
    <col min="8" max="8" width="17.25390625" style="103" customWidth="1"/>
    <col min="9" max="9" width="16.75390625" style="76" customWidth="1"/>
    <col min="10" max="10" width="21.50390625" style="28" customWidth="1"/>
    <col min="11" max="11" width="22.875" style="28" customWidth="1"/>
    <col min="12" max="16384" width="9.125" style="28" customWidth="1"/>
  </cols>
  <sheetData>
    <row r="1" spans="5:9" ht="87" customHeight="1">
      <c r="E1" s="444" t="s">
        <v>460</v>
      </c>
      <c r="F1" s="444"/>
      <c r="G1" s="444"/>
      <c r="H1" s="444"/>
      <c r="I1" s="444"/>
    </row>
    <row r="2" spans="7:8" ht="16.5" customHeight="1">
      <c r="G2" s="30"/>
      <c r="H2" s="75"/>
    </row>
    <row r="3" spans="1:9" s="87" customFormat="1" ht="37.5" customHeight="1">
      <c r="A3" s="421" t="s">
        <v>414</v>
      </c>
      <c r="B3" s="421"/>
      <c r="C3" s="421"/>
      <c r="D3" s="421"/>
      <c r="E3" s="421"/>
      <c r="F3" s="421"/>
      <c r="G3" s="421"/>
      <c r="H3" s="421"/>
      <c r="I3" s="421"/>
    </row>
    <row r="4" spans="1:9" s="29" customFormat="1" ht="15.75" thickBot="1">
      <c r="A4" s="31"/>
      <c r="B4" s="31"/>
      <c r="C4" s="31"/>
      <c r="D4" s="31"/>
      <c r="E4" s="32"/>
      <c r="F4" s="450" t="s">
        <v>56</v>
      </c>
      <c r="G4" s="450"/>
      <c r="H4" s="450"/>
      <c r="I4" s="450"/>
    </row>
    <row r="5" spans="1:9" s="99" customFormat="1" ht="75" thickBot="1">
      <c r="A5" s="181" t="s">
        <v>23</v>
      </c>
      <c r="B5" s="142" t="s">
        <v>65</v>
      </c>
      <c r="C5" s="143" t="s">
        <v>14</v>
      </c>
      <c r="D5" s="143" t="s">
        <v>15</v>
      </c>
      <c r="E5" s="143" t="s">
        <v>16</v>
      </c>
      <c r="F5" s="143" t="s">
        <v>66</v>
      </c>
      <c r="G5" s="182" t="s">
        <v>146</v>
      </c>
      <c r="H5" s="331" t="s">
        <v>123</v>
      </c>
      <c r="I5" s="332" t="s">
        <v>124</v>
      </c>
    </row>
    <row r="6" spans="1:9" s="100" customFormat="1" ht="15.75" thickBot="1">
      <c r="A6" s="183">
        <v>1</v>
      </c>
      <c r="B6" s="184" t="s">
        <v>188</v>
      </c>
      <c r="C6" s="184" t="s">
        <v>24</v>
      </c>
      <c r="D6" s="184" t="s">
        <v>25</v>
      </c>
      <c r="E6" s="184" t="s">
        <v>26</v>
      </c>
      <c r="F6" s="184" t="s">
        <v>27</v>
      </c>
      <c r="G6" s="185">
        <v>8</v>
      </c>
      <c r="H6" s="333">
        <v>7</v>
      </c>
      <c r="I6" s="334">
        <v>8</v>
      </c>
    </row>
    <row r="7" spans="1:9" s="100" customFormat="1" ht="34.5" customHeight="1" thickBot="1">
      <c r="A7" s="118" t="s">
        <v>249</v>
      </c>
      <c r="B7" s="117" t="s">
        <v>250</v>
      </c>
      <c r="C7" s="337"/>
      <c r="D7" s="337"/>
      <c r="E7" s="337"/>
      <c r="F7" s="337"/>
      <c r="G7" s="338" t="e">
        <f>G8+#REF!</f>
        <v>#REF!</v>
      </c>
      <c r="H7" s="338">
        <v>9008.8</v>
      </c>
      <c r="I7" s="339">
        <v>9101.8</v>
      </c>
    </row>
    <row r="8" spans="1:9" s="148" customFormat="1" ht="15">
      <c r="A8" s="324" t="s">
        <v>135</v>
      </c>
      <c r="B8" s="186" t="s">
        <v>250</v>
      </c>
      <c r="C8" s="325" t="s">
        <v>148</v>
      </c>
      <c r="D8" s="325"/>
      <c r="E8" s="325"/>
      <c r="F8" s="325"/>
      <c r="G8" s="335" t="e">
        <f>G9+G26+G57+G63</f>
        <v>#REF!</v>
      </c>
      <c r="H8" s="355">
        <f>H9+H17+H27+H30</f>
        <v>3467</v>
      </c>
      <c r="I8" s="355">
        <f>I9+I17+I27+I30</f>
        <v>3697</v>
      </c>
    </row>
    <row r="9" spans="1:9" s="148" customFormat="1" ht="26.25" customHeight="1">
      <c r="A9" s="137" t="s">
        <v>133</v>
      </c>
      <c r="B9" s="115" t="s">
        <v>250</v>
      </c>
      <c r="C9" s="115" t="s">
        <v>148</v>
      </c>
      <c r="D9" s="115" t="s">
        <v>149</v>
      </c>
      <c r="E9" s="115"/>
      <c r="F9" s="115"/>
      <c r="G9" s="116">
        <f>G10</f>
        <v>0</v>
      </c>
      <c r="H9" s="116">
        <v>850</v>
      </c>
      <c r="I9" s="266">
        <v>850</v>
      </c>
    </row>
    <row r="10" spans="1:9" s="148" customFormat="1" ht="39">
      <c r="A10" s="137" t="s">
        <v>347</v>
      </c>
      <c r="B10" s="115" t="s">
        <v>250</v>
      </c>
      <c r="C10" s="115" t="s">
        <v>148</v>
      </c>
      <c r="D10" s="115" t="s">
        <v>149</v>
      </c>
      <c r="E10" s="115" t="s">
        <v>0</v>
      </c>
      <c r="F10" s="115"/>
      <c r="G10" s="116">
        <f>G11</f>
        <v>0</v>
      </c>
      <c r="H10" s="116">
        <v>850</v>
      </c>
      <c r="I10" s="266">
        <v>850</v>
      </c>
    </row>
    <row r="11" spans="1:9" s="148" customFormat="1" ht="39">
      <c r="A11" s="137" t="s">
        <v>349</v>
      </c>
      <c r="B11" s="115" t="s">
        <v>250</v>
      </c>
      <c r="C11" s="115" t="s">
        <v>148</v>
      </c>
      <c r="D11" s="115" t="s">
        <v>149</v>
      </c>
      <c r="E11" s="115" t="s">
        <v>0</v>
      </c>
      <c r="F11" s="115"/>
      <c r="G11" s="116">
        <f>G19+G22+G24+G12+G17</f>
        <v>0</v>
      </c>
      <c r="H11" s="116">
        <v>850</v>
      </c>
      <c r="I11" s="266">
        <v>850</v>
      </c>
    </row>
    <row r="12" spans="1:9" s="148" customFormat="1" ht="25.5">
      <c r="A12" s="137" t="s">
        <v>17</v>
      </c>
      <c r="B12" s="115" t="s">
        <v>250</v>
      </c>
      <c r="C12" s="115" t="s">
        <v>148</v>
      </c>
      <c r="D12" s="115" t="s">
        <v>149</v>
      </c>
      <c r="E12" s="115" t="s">
        <v>80</v>
      </c>
      <c r="F12" s="115"/>
      <c r="G12" s="132">
        <f>G13</f>
        <v>0</v>
      </c>
      <c r="H12" s="116">
        <v>850</v>
      </c>
      <c r="I12" s="266">
        <v>850</v>
      </c>
    </row>
    <row r="13" spans="1:9" s="148" customFormat="1" ht="25.5">
      <c r="A13" s="139" t="s">
        <v>77</v>
      </c>
      <c r="B13" s="126" t="s">
        <v>250</v>
      </c>
      <c r="C13" s="126" t="s">
        <v>148</v>
      </c>
      <c r="D13" s="126" t="s">
        <v>149</v>
      </c>
      <c r="E13" s="126" t="s">
        <v>348</v>
      </c>
      <c r="F13" s="126"/>
      <c r="G13" s="132"/>
      <c r="H13" s="132">
        <v>650</v>
      </c>
      <c r="I13" s="133">
        <v>650</v>
      </c>
    </row>
    <row r="14" spans="1:9" s="148" customFormat="1" ht="15">
      <c r="A14" s="139" t="s">
        <v>78</v>
      </c>
      <c r="B14" s="126" t="s">
        <v>250</v>
      </c>
      <c r="C14" s="126" t="s">
        <v>148</v>
      </c>
      <c r="D14" s="126" t="s">
        <v>149</v>
      </c>
      <c r="E14" s="126" t="s">
        <v>348</v>
      </c>
      <c r="F14" s="126" t="s">
        <v>61</v>
      </c>
      <c r="G14" s="132"/>
      <c r="H14" s="132">
        <v>650</v>
      </c>
      <c r="I14" s="133">
        <v>650</v>
      </c>
    </row>
    <row r="15" spans="1:9" s="148" customFormat="1" ht="25.5">
      <c r="A15" s="139" t="s">
        <v>79</v>
      </c>
      <c r="B15" s="126" t="s">
        <v>250</v>
      </c>
      <c r="C15" s="126" t="s">
        <v>148</v>
      </c>
      <c r="D15" s="126" t="s">
        <v>149</v>
      </c>
      <c r="E15" s="126" t="s">
        <v>348</v>
      </c>
      <c r="F15" s="126"/>
      <c r="G15" s="132">
        <f>G16</f>
        <v>0</v>
      </c>
      <c r="H15" s="132">
        <v>200</v>
      </c>
      <c r="I15" s="133">
        <v>200</v>
      </c>
    </row>
    <row r="16" spans="1:9" s="148" customFormat="1" ht="39">
      <c r="A16" s="139" t="s">
        <v>214</v>
      </c>
      <c r="B16" s="126" t="s">
        <v>250</v>
      </c>
      <c r="C16" s="126" t="s">
        <v>148</v>
      </c>
      <c r="D16" s="126" t="s">
        <v>149</v>
      </c>
      <c r="E16" s="126" t="s">
        <v>348</v>
      </c>
      <c r="F16" s="126" t="s">
        <v>213</v>
      </c>
      <c r="G16" s="132"/>
      <c r="H16" s="132">
        <v>200</v>
      </c>
      <c r="I16" s="133">
        <v>200</v>
      </c>
    </row>
    <row r="17" spans="1:9" s="148" customFormat="1" ht="27" customHeight="1">
      <c r="A17" s="138" t="s">
        <v>125</v>
      </c>
      <c r="B17" s="115" t="s">
        <v>250</v>
      </c>
      <c r="C17" s="115" t="s">
        <v>148</v>
      </c>
      <c r="D17" s="115" t="s">
        <v>151</v>
      </c>
      <c r="E17" s="115"/>
      <c r="F17" s="115"/>
      <c r="G17" s="132">
        <f>G18</f>
        <v>0</v>
      </c>
      <c r="H17" s="116">
        <v>1000</v>
      </c>
      <c r="I17" s="266">
        <v>1000</v>
      </c>
    </row>
    <row r="18" spans="1:9" s="148" customFormat="1" ht="24.75" customHeight="1">
      <c r="A18" s="137" t="s">
        <v>349</v>
      </c>
      <c r="B18" s="115" t="s">
        <v>250</v>
      </c>
      <c r="C18" s="115" t="s">
        <v>148</v>
      </c>
      <c r="D18" s="115" t="s">
        <v>151</v>
      </c>
      <c r="E18" s="115" t="s">
        <v>0</v>
      </c>
      <c r="F18" s="115"/>
      <c r="G18" s="132"/>
      <c r="H18" s="116">
        <v>1000</v>
      </c>
      <c r="I18" s="266">
        <v>1000</v>
      </c>
    </row>
    <row r="19" spans="1:9" s="148" customFormat="1" ht="40.5" customHeight="1">
      <c r="A19" s="137" t="s">
        <v>438</v>
      </c>
      <c r="B19" s="115" t="s">
        <v>250</v>
      </c>
      <c r="C19" s="115" t="s">
        <v>148</v>
      </c>
      <c r="D19" s="115" t="s">
        <v>151</v>
      </c>
      <c r="E19" s="115" t="s">
        <v>436</v>
      </c>
      <c r="F19" s="115"/>
      <c r="G19" s="132">
        <f>G20+G21</f>
        <v>0</v>
      </c>
      <c r="H19" s="116">
        <v>1000</v>
      </c>
      <c r="I19" s="266">
        <v>1000</v>
      </c>
    </row>
    <row r="20" spans="1:9" s="148" customFormat="1" ht="39" customHeight="1">
      <c r="A20" s="139" t="s">
        <v>350</v>
      </c>
      <c r="B20" s="115" t="s">
        <v>250</v>
      </c>
      <c r="C20" s="126" t="s">
        <v>148</v>
      </c>
      <c r="D20" s="126" t="s">
        <v>151</v>
      </c>
      <c r="E20" s="126" t="s">
        <v>436</v>
      </c>
      <c r="F20" s="126"/>
      <c r="G20" s="132"/>
      <c r="H20" s="132">
        <v>400</v>
      </c>
      <c r="I20" s="133">
        <v>400</v>
      </c>
    </row>
    <row r="21" spans="1:9" s="148" customFormat="1" ht="27.75" customHeight="1">
      <c r="A21" s="139" t="s">
        <v>60</v>
      </c>
      <c r="B21" s="126" t="s">
        <v>250</v>
      </c>
      <c r="C21" s="126" t="s">
        <v>148</v>
      </c>
      <c r="D21" s="126" t="s">
        <v>151</v>
      </c>
      <c r="E21" s="126" t="s">
        <v>436</v>
      </c>
      <c r="F21" s="126" t="s">
        <v>61</v>
      </c>
      <c r="G21" s="132"/>
      <c r="H21" s="132">
        <v>400</v>
      </c>
      <c r="I21" s="133">
        <v>400</v>
      </c>
    </row>
    <row r="22" spans="1:9" s="148" customFormat="1" ht="30.75" customHeight="1">
      <c r="A22" s="139" t="s">
        <v>423</v>
      </c>
      <c r="B22" s="126" t="s">
        <v>250</v>
      </c>
      <c r="C22" s="126" t="s">
        <v>148</v>
      </c>
      <c r="D22" s="126" t="s">
        <v>151</v>
      </c>
      <c r="E22" s="126" t="s">
        <v>436</v>
      </c>
      <c r="F22" s="126"/>
      <c r="G22" s="132">
        <f>G23</f>
        <v>0</v>
      </c>
      <c r="H22" s="132">
        <v>120</v>
      </c>
      <c r="I22" s="133">
        <v>120</v>
      </c>
    </row>
    <row r="23" spans="1:9" s="148" customFormat="1" ht="39">
      <c r="A23" s="139" t="s">
        <v>214</v>
      </c>
      <c r="B23" s="126" t="s">
        <v>250</v>
      </c>
      <c r="C23" s="126" t="s">
        <v>148</v>
      </c>
      <c r="D23" s="126" t="s">
        <v>151</v>
      </c>
      <c r="E23" s="126" t="s">
        <v>436</v>
      </c>
      <c r="F23" s="126" t="s">
        <v>213</v>
      </c>
      <c r="G23" s="132"/>
      <c r="H23" s="132">
        <v>120</v>
      </c>
      <c r="I23" s="133">
        <v>120</v>
      </c>
    </row>
    <row r="24" spans="1:9" s="148" customFormat="1" ht="25.5">
      <c r="A24" s="139" t="s">
        <v>424</v>
      </c>
      <c r="B24" s="126" t="s">
        <v>250</v>
      </c>
      <c r="C24" s="126" t="s">
        <v>148</v>
      </c>
      <c r="D24" s="126" t="s">
        <v>151</v>
      </c>
      <c r="E24" s="126" t="s">
        <v>436</v>
      </c>
      <c r="F24" s="126" t="s">
        <v>136</v>
      </c>
      <c r="G24" s="132">
        <f>G25</f>
        <v>0</v>
      </c>
      <c r="H24" s="132">
        <v>140</v>
      </c>
      <c r="I24" s="133">
        <v>140</v>
      </c>
    </row>
    <row r="25" spans="1:9" s="148" customFormat="1" ht="15">
      <c r="A25" s="139" t="s">
        <v>70</v>
      </c>
      <c r="B25" s="126" t="s">
        <v>250</v>
      </c>
      <c r="C25" s="126" t="s">
        <v>148</v>
      </c>
      <c r="D25" s="126" t="s">
        <v>151</v>
      </c>
      <c r="E25" s="126" t="s">
        <v>436</v>
      </c>
      <c r="F25" s="126" t="s">
        <v>58</v>
      </c>
      <c r="G25" s="132"/>
      <c r="H25" s="132">
        <v>290</v>
      </c>
      <c r="I25" s="133">
        <v>290</v>
      </c>
    </row>
    <row r="26" spans="1:9" s="148" customFormat="1" ht="18.75" customHeight="1">
      <c r="A26" s="139" t="s">
        <v>395</v>
      </c>
      <c r="B26" s="126" t="s">
        <v>250</v>
      </c>
      <c r="C26" s="126" t="s">
        <v>148</v>
      </c>
      <c r="D26" s="126" t="s">
        <v>151</v>
      </c>
      <c r="E26" s="126" t="s">
        <v>436</v>
      </c>
      <c r="F26" s="126" t="s">
        <v>63</v>
      </c>
      <c r="G26" s="116">
        <f>G27</f>
        <v>0</v>
      </c>
      <c r="H26" s="132">
        <v>50</v>
      </c>
      <c r="I26" s="133">
        <v>50</v>
      </c>
    </row>
    <row r="27" spans="1:9" s="148" customFormat="1" ht="18" customHeight="1">
      <c r="A27" s="137" t="s">
        <v>425</v>
      </c>
      <c r="B27" s="115" t="s">
        <v>132</v>
      </c>
      <c r="C27" s="115" t="s">
        <v>148</v>
      </c>
      <c r="D27" s="115" t="s">
        <v>137</v>
      </c>
      <c r="E27" s="115" t="s">
        <v>209</v>
      </c>
      <c r="F27" s="115"/>
      <c r="G27" s="116">
        <f>G28</f>
        <v>0</v>
      </c>
      <c r="H27" s="116">
        <v>100</v>
      </c>
      <c r="I27" s="266">
        <v>100</v>
      </c>
    </row>
    <row r="28" spans="1:9" s="148" customFormat="1" ht="22.5" customHeight="1">
      <c r="A28" s="139" t="s">
        <v>426</v>
      </c>
      <c r="B28" s="126" t="s">
        <v>132</v>
      </c>
      <c r="C28" s="126" t="s">
        <v>148</v>
      </c>
      <c r="D28" s="126" t="s">
        <v>137</v>
      </c>
      <c r="E28" s="126" t="s">
        <v>445</v>
      </c>
      <c r="F28" s="126"/>
      <c r="G28" s="116">
        <f>G29+G36+G38+G40+G46+G54+G32+G34+G44+G42</f>
        <v>0</v>
      </c>
      <c r="H28" s="132">
        <v>100</v>
      </c>
      <c r="I28" s="133">
        <v>100</v>
      </c>
    </row>
    <row r="29" spans="1:9" s="148" customFormat="1" ht="22.5" customHeight="1">
      <c r="A29" s="139" t="s">
        <v>138</v>
      </c>
      <c r="B29" s="126" t="s">
        <v>250</v>
      </c>
      <c r="C29" s="126" t="s">
        <v>148</v>
      </c>
      <c r="D29" s="126" t="s">
        <v>137</v>
      </c>
      <c r="E29" s="126" t="s">
        <v>437</v>
      </c>
      <c r="F29" s="126" t="s">
        <v>139</v>
      </c>
      <c r="G29" s="132">
        <f>G30+G31</f>
        <v>0</v>
      </c>
      <c r="H29" s="132">
        <v>100</v>
      </c>
      <c r="I29" s="133">
        <v>100</v>
      </c>
    </row>
    <row r="30" spans="1:9" s="148" customFormat="1" ht="22.5" customHeight="1">
      <c r="A30" s="137" t="s">
        <v>49</v>
      </c>
      <c r="B30" s="115" t="s">
        <v>250</v>
      </c>
      <c r="C30" s="115" t="s">
        <v>148</v>
      </c>
      <c r="D30" s="115" t="s">
        <v>140</v>
      </c>
      <c r="E30" s="115" t="s">
        <v>209</v>
      </c>
      <c r="F30" s="115"/>
      <c r="G30" s="132"/>
      <c r="H30" s="116">
        <f>H31+H34</f>
        <v>1517</v>
      </c>
      <c r="I30" s="116">
        <f>I31+I34</f>
        <v>1747</v>
      </c>
    </row>
    <row r="31" spans="1:9" s="148" customFormat="1" ht="39.75" customHeight="1">
      <c r="A31" s="139" t="s">
        <v>353</v>
      </c>
      <c r="B31" s="126" t="s">
        <v>250</v>
      </c>
      <c r="C31" s="126" t="s">
        <v>148</v>
      </c>
      <c r="D31" s="126" t="s">
        <v>140</v>
      </c>
      <c r="E31" s="126" t="s">
        <v>354</v>
      </c>
      <c r="F31" s="126"/>
      <c r="G31" s="132"/>
      <c r="H31" s="132">
        <f>H32+H33</f>
        <v>1293</v>
      </c>
      <c r="I31" s="132">
        <f>I32+I33</f>
        <v>1295</v>
      </c>
    </row>
    <row r="32" spans="1:9" s="148" customFormat="1" ht="24.75" customHeight="1">
      <c r="A32" s="139" t="s">
        <v>60</v>
      </c>
      <c r="B32" s="126" t="s">
        <v>250</v>
      </c>
      <c r="C32" s="126" t="s">
        <v>148</v>
      </c>
      <c r="D32" s="126" t="s">
        <v>140</v>
      </c>
      <c r="E32" s="126" t="s">
        <v>354</v>
      </c>
      <c r="F32" s="126" t="s">
        <v>61</v>
      </c>
      <c r="G32" s="132">
        <f>G33</f>
        <v>0</v>
      </c>
      <c r="H32" s="132">
        <v>920</v>
      </c>
      <c r="I32" s="133">
        <v>920</v>
      </c>
    </row>
    <row r="33" spans="1:9" s="148" customFormat="1" ht="42" customHeight="1">
      <c r="A33" s="139" t="s">
        <v>214</v>
      </c>
      <c r="B33" s="115" t="s">
        <v>250</v>
      </c>
      <c r="C33" s="126" t="s">
        <v>148</v>
      </c>
      <c r="D33" s="126" t="s">
        <v>140</v>
      </c>
      <c r="E33" s="126" t="s">
        <v>354</v>
      </c>
      <c r="F33" s="126" t="s">
        <v>213</v>
      </c>
      <c r="G33" s="132"/>
      <c r="H33" s="132">
        <v>373</v>
      </c>
      <c r="I33" s="133">
        <v>375</v>
      </c>
    </row>
    <row r="34" spans="1:9" s="148" customFormat="1" ht="24" customHeight="1">
      <c r="A34" s="139" t="s">
        <v>167</v>
      </c>
      <c r="B34" s="126" t="s">
        <v>250</v>
      </c>
      <c r="C34" s="126" t="s">
        <v>148</v>
      </c>
      <c r="D34" s="126" t="s">
        <v>140</v>
      </c>
      <c r="E34" s="126" t="s">
        <v>1</v>
      </c>
      <c r="F34" s="126" t="s">
        <v>139</v>
      </c>
      <c r="G34" s="132">
        <f>G35</f>
        <v>0</v>
      </c>
      <c r="H34" s="132">
        <v>224</v>
      </c>
      <c r="I34" s="133">
        <v>452</v>
      </c>
    </row>
    <row r="35" spans="1:9" s="148" customFormat="1" ht="16.5" customHeight="1">
      <c r="A35" s="138" t="s">
        <v>35</v>
      </c>
      <c r="B35" s="126" t="s">
        <v>250</v>
      </c>
      <c r="C35" s="115" t="s">
        <v>149</v>
      </c>
      <c r="D35" s="115" t="s">
        <v>150</v>
      </c>
      <c r="E35" s="115" t="s">
        <v>209</v>
      </c>
      <c r="F35" s="115"/>
      <c r="G35" s="132"/>
      <c r="H35" s="116">
        <v>60.9</v>
      </c>
      <c r="I35" s="266">
        <v>60.9</v>
      </c>
    </row>
    <row r="36" spans="1:9" s="148" customFormat="1" ht="44.25" customHeight="1">
      <c r="A36" s="140" t="s">
        <v>358</v>
      </c>
      <c r="B36" s="115" t="s">
        <v>250</v>
      </c>
      <c r="C36" s="126" t="s">
        <v>149</v>
      </c>
      <c r="D36" s="126" t="s">
        <v>150</v>
      </c>
      <c r="E36" s="126" t="s">
        <v>439</v>
      </c>
      <c r="F36" s="126"/>
      <c r="G36" s="132">
        <f>G37</f>
        <v>0</v>
      </c>
      <c r="H36" s="132">
        <v>60.9</v>
      </c>
      <c r="I36" s="133">
        <v>60.9</v>
      </c>
    </row>
    <row r="37" spans="1:9" s="148" customFormat="1" ht="18" customHeight="1">
      <c r="A37" s="140" t="s">
        <v>60</v>
      </c>
      <c r="B37" s="115" t="s">
        <v>250</v>
      </c>
      <c r="C37" s="126" t="s">
        <v>149</v>
      </c>
      <c r="D37" s="126" t="s">
        <v>150</v>
      </c>
      <c r="E37" s="126" t="s">
        <v>439</v>
      </c>
      <c r="F37" s="126" t="s">
        <v>61</v>
      </c>
      <c r="G37" s="132"/>
      <c r="H37" s="132">
        <v>46.54</v>
      </c>
      <c r="I37" s="133">
        <v>46.54</v>
      </c>
    </row>
    <row r="38" spans="1:9" s="148" customFormat="1" ht="33.75" customHeight="1">
      <c r="A38" s="140" t="s">
        <v>401</v>
      </c>
      <c r="B38" s="126" t="s">
        <v>250</v>
      </c>
      <c r="C38" s="126" t="s">
        <v>149</v>
      </c>
      <c r="D38" s="126" t="s">
        <v>150</v>
      </c>
      <c r="E38" s="126" t="s">
        <v>439</v>
      </c>
      <c r="F38" s="126" t="s">
        <v>213</v>
      </c>
      <c r="G38" s="132">
        <f>G39</f>
        <v>0</v>
      </c>
      <c r="H38" s="132">
        <v>14.36</v>
      </c>
      <c r="I38" s="133">
        <v>14.36</v>
      </c>
    </row>
    <row r="39" spans="1:9" s="148" customFormat="1" ht="41.25" customHeight="1">
      <c r="A39" s="137" t="s">
        <v>359</v>
      </c>
      <c r="B39" s="126" t="s">
        <v>250</v>
      </c>
      <c r="C39" s="115" t="s">
        <v>126</v>
      </c>
      <c r="D39" s="115" t="s">
        <v>126</v>
      </c>
      <c r="E39" s="115" t="s">
        <v>209</v>
      </c>
      <c r="F39" s="115" t="s">
        <v>299</v>
      </c>
      <c r="G39" s="132"/>
      <c r="H39" s="116">
        <v>5480.9</v>
      </c>
      <c r="I39" s="266">
        <v>5343.9</v>
      </c>
    </row>
    <row r="40" spans="1:9" s="148" customFormat="1" ht="53.25" customHeight="1">
      <c r="A40" s="141" t="s">
        <v>427</v>
      </c>
      <c r="B40" s="115" t="s">
        <v>250</v>
      </c>
      <c r="C40" s="115" t="s">
        <v>150</v>
      </c>
      <c r="D40" s="115" t="s">
        <v>126</v>
      </c>
      <c r="E40" s="115" t="s">
        <v>209</v>
      </c>
      <c r="F40" s="115"/>
      <c r="G40" s="132">
        <f>G41</f>
        <v>0</v>
      </c>
      <c r="H40" s="116">
        <v>1050</v>
      </c>
      <c r="I40" s="266">
        <v>1050</v>
      </c>
    </row>
    <row r="41" spans="1:9" s="148" customFormat="1" ht="42" customHeight="1">
      <c r="A41" s="139" t="s">
        <v>428</v>
      </c>
      <c r="B41" s="126" t="s">
        <v>250</v>
      </c>
      <c r="C41" s="126" t="s">
        <v>150</v>
      </c>
      <c r="D41" s="126" t="s">
        <v>59</v>
      </c>
      <c r="E41" s="126" t="s">
        <v>384</v>
      </c>
      <c r="F41" s="126" t="s">
        <v>299</v>
      </c>
      <c r="G41" s="132"/>
      <c r="H41" s="132">
        <v>50</v>
      </c>
      <c r="I41" s="133">
        <v>50</v>
      </c>
    </row>
    <row r="42" spans="1:9" s="148" customFormat="1" ht="40.5" customHeight="1" hidden="1">
      <c r="A42" s="139" t="s">
        <v>363</v>
      </c>
      <c r="B42" s="126" t="s">
        <v>250</v>
      </c>
      <c r="C42" s="126" t="s">
        <v>150</v>
      </c>
      <c r="D42" s="126" t="s">
        <v>59</v>
      </c>
      <c r="E42" s="126" t="s">
        <v>429</v>
      </c>
      <c r="F42" s="126" t="s">
        <v>299</v>
      </c>
      <c r="G42" s="132">
        <f>G43</f>
        <v>0</v>
      </c>
      <c r="H42" s="132">
        <v>50</v>
      </c>
      <c r="I42" s="133">
        <v>50</v>
      </c>
    </row>
    <row r="43" spans="1:9" s="148" customFormat="1" ht="18.75" customHeight="1" hidden="1">
      <c r="A43" s="139" t="s">
        <v>380</v>
      </c>
      <c r="B43" s="126" t="s">
        <v>250</v>
      </c>
      <c r="C43" s="126" t="s">
        <v>150</v>
      </c>
      <c r="D43" s="126" t="s">
        <v>59</v>
      </c>
      <c r="E43" s="126" t="s">
        <v>362</v>
      </c>
      <c r="F43" s="126" t="s">
        <v>58</v>
      </c>
      <c r="G43" s="132"/>
      <c r="H43" s="132">
        <v>50</v>
      </c>
      <c r="I43" s="133">
        <v>50</v>
      </c>
    </row>
    <row r="44" spans="1:9" s="148" customFormat="1" ht="21" customHeight="1">
      <c r="A44" s="137" t="s">
        <v>168</v>
      </c>
      <c r="B44" s="115" t="s">
        <v>250</v>
      </c>
      <c r="C44" s="115" t="s">
        <v>150</v>
      </c>
      <c r="D44" s="115" t="s">
        <v>64</v>
      </c>
      <c r="E44" s="115" t="s">
        <v>209</v>
      </c>
      <c r="F44" s="115" t="s">
        <v>299</v>
      </c>
      <c r="G44" s="132">
        <f>G45</f>
        <v>0</v>
      </c>
      <c r="H44" s="116">
        <v>1000</v>
      </c>
      <c r="I44" s="266">
        <v>1000</v>
      </c>
    </row>
    <row r="45" spans="1:9" s="148" customFormat="1" ht="67.5" customHeight="1">
      <c r="A45" s="137" t="s">
        <v>364</v>
      </c>
      <c r="B45" s="115" t="s">
        <v>250</v>
      </c>
      <c r="C45" s="115" t="s">
        <v>150</v>
      </c>
      <c r="D45" s="115" t="s">
        <v>64</v>
      </c>
      <c r="E45" s="115" t="s">
        <v>365</v>
      </c>
      <c r="F45" s="115"/>
      <c r="G45" s="132"/>
      <c r="H45" s="116">
        <v>1000</v>
      </c>
      <c r="I45" s="266">
        <v>1000</v>
      </c>
    </row>
    <row r="46" spans="1:9" s="148" customFormat="1" ht="25.5" customHeight="1">
      <c r="A46" s="139" t="s">
        <v>403</v>
      </c>
      <c r="B46" s="115" t="s">
        <v>250</v>
      </c>
      <c r="C46" s="126" t="s">
        <v>150</v>
      </c>
      <c r="D46" s="126" t="s">
        <v>64</v>
      </c>
      <c r="E46" s="126" t="s">
        <v>365</v>
      </c>
      <c r="F46" s="126" t="s">
        <v>61</v>
      </c>
      <c r="G46" s="116">
        <f>G47+G48+G51+G49+G50</f>
        <v>0</v>
      </c>
      <c r="H46" s="132">
        <v>660</v>
      </c>
      <c r="I46" s="133">
        <v>660</v>
      </c>
    </row>
    <row r="47" spans="1:9" s="148" customFormat="1" ht="42" customHeight="1">
      <c r="A47" s="139" t="s">
        <v>404</v>
      </c>
      <c r="B47" s="126" t="s">
        <v>250</v>
      </c>
      <c r="C47" s="126" t="s">
        <v>150</v>
      </c>
      <c r="D47" s="126" t="s">
        <v>64</v>
      </c>
      <c r="E47" s="126" t="s">
        <v>365</v>
      </c>
      <c r="F47" s="126" t="s">
        <v>213</v>
      </c>
      <c r="G47" s="132"/>
      <c r="H47" s="132">
        <v>200</v>
      </c>
      <c r="I47" s="133">
        <v>200</v>
      </c>
    </row>
    <row r="48" spans="1:10" s="148" customFormat="1" ht="33" customHeight="1">
      <c r="A48" s="139" t="s">
        <v>405</v>
      </c>
      <c r="B48" s="126" t="s">
        <v>250</v>
      </c>
      <c r="C48" s="126" t="s">
        <v>150</v>
      </c>
      <c r="D48" s="126" t="s">
        <v>64</v>
      </c>
      <c r="E48" s="126" t="s">
        <v>365</v>
      </c>
      <c r="F48" s="126" t="s">
        <v>136</v>
      </c>
      <c r="G48" s="132"/>
      <c r="H48" s="132">
        <v>15</v>
      </c>
      <c r="I48" s="133">
        <v>15</v>
      </c>
      <c r="J48" s="175"/>
    </row>
    <row r="49" spans="1:9" s="148" customFormat="1" ht="17.25" customHeight="1" hidden="1">
      <c r="A49" s="139" t="s">
        <v>70</v>
      </c>
      <c r="B49" s="115" t="s">
        <v>250</v>
      </c>
      <c r="C49" s="126" t="s">
        <v>150</v>
      </c>
      <c r="D49" s="126" t="s">
        <v>64</v>
      </c>
      <c r="E49" s="126" t="s">
        <v>365</v>
      </c>
      <c r="F49" s="126" t="s">
        <v>58</v>
      </c>
      <c r="G49" s="132"/>
      <c r="H49" s="132">
        <v>125</v>
      </c>
      <c r="I49" s="133">
        <v>125</v>
      </c>
    </row>
    <row r="50" spans="1:9" s="148" customFormat="1" ht="15" hidden="1">
      <c r="A50" s="137" t="s">
        <v>189</v>
      </c>
      <c r="B50" s="126" t="s">
        <v>250</v>
      </c>
      <c r="C50" s="115" t="s">
        <v>152</v>
      </c>
      <c r="D50" s="115" t="s">
        <v>150</v>
      </c>
      <c r="E50" s="115" t="s">
        <v>209</v>
      </c>
      <c r="F50" s="115" t="s">
        <v>299</v>
      </c>
      <c r="G50" s="132"/>
      <c r="H50" s="116">
        <v>4865.4</v>
      </c>
      <c r="I50" s="266">
        <v>4728.4</v>
      </c>
    </row>
    <row r="51" spans="1:9" s="148" customFormat="1" ht="16.5" customHeight="1">
      <c r="A51" s="137" t="s">
        <v>85</v>
      </c>
      <c r="B51" s="126" t="s">
        <v>250</v>
      </c>
      <c r="C51" s="115" t="s">
        <v>152</v>
      </c>
      <c r="D51" s="115" t="s">
        <v>150</v>
      </c>
      <c r="E51" s="115" t="s">
        <v>209</v>
      </c>
      <c r="F51" s="115"/>
      <c r="G51" s="132"/>
      <c r="H51" s="116">
        <v>4253.4</v>
      </c>
      <c r="I51" s="266">
        <v>4116.4</v>
      </c>
    </row>
    <row r="52" spans="1:9" s="148" customFormat="1" ht="51.75">
      <c r="A52" s="137" t="s">
        <v>375</v>
      </c>
      <c r="B52" s="126" t="s">
        <v>250</v>
      </c>
      <c r="C52" s="115" t="s">
        <v>152</v>
      </c>
      <c r="D52" s="115" t="s">
        <v>150</v>
      </c>
      <c r="E52" s="115" t="s">
        <v>172</v>
      </c>
      <c r="F52" s="115" t="s">
        <v>299</v>
      </c>
      <c r="G52" s="132"/>
      <c r="H52" s="116">
        <v>4253.4</v>
      </c>
      <c r="I52" s="266">
        <v>4116.4</v>
      </c>
    </row>
    <row r="53" spans="1:9" s="148" customFormat="1" ht="65.25" customHeight="1">
      <c r="A53" s="137" t="s">
        <v>430</v>
      </c>
      <c r="B53" s="126" t="s">
        <v>250</v>
      </c>
      <c r="C53" s="115" t="s">
        <v>152</v>
      </c>
      <c r="D53" s="115" t="s">
        <v>150</v>
      </c>
      <c r="E53" s="115" t="s">
        <v>376</v>
      </c>
      <c r="F53" s="115"/>
      <c r="G53" s="132"/>
      <c r="H53" s="116">
        <v>40</v>
      </c>
      <c r="I53" s="266">
        <v>40</v>
      </c>
    </row>
    <row r="54" spans="1:9" s="148" customFormat="1" ht="51.75">
      <c r="A54" s="139" t="s">
        <v>377</v>
      </c>
      <c r="B54" s="126" t="s">
        <v>250</v>
      </c>
      <c r="C54" s="126" t="s">
        <v>152</v>
      </c>
      <c r="D54" s="126" t="s">
        <v>150</v>
      </c>
      <c r="E54" s="126" t="s">
        <v>376</v>
      </c>
      <c r="F54" s="126" t="s">
        <v>299</v>
      </c>
      <c r="G54" s="132">
        <f>G55+G56</f>
        <v>0</v>
      </c>
      <c r="H54" s="132">
        <v>40</v>
      </c>
      <c r="I54" s="133">
        <v>40</v>
      </c>
    </row>
    <row r="55" spans="1:9" s="148" customFormat="1" ht="15">
      <c r="A55" s="139" t="s">
        <v>378</v>
      </c>
      <c r="B55" s="115" t="s">
        <v>250</v>
      </c>
      <c r="C55" s="126" t="s">
        <v>152</v>
      </c>
      <c r="D55" s="126" t="s">
        <v>150</v>
      </c>
      <c r="E55" s="126" t="s">
        <v>440</v>
      </c>
      <c r="F55" s="126" t="s">
        <v>58</v>
      </c>
      <c r="G55" s="132"/>
      <c r="H55" s="132">
        <v>40</v>
      </c>
      <c r="I55" s="133">
        <v>40</v>
      </c>
    </row>
    <row r="56" spans="1:9" s="148" customFormat="1" ht="64.5">
      <c r="A56" s="137" t="s">
        <v>431</v>
      </c>
      <c r="B56" s="115" t="s">
        <v>250</v>
      </c>
      <c r="C56" s="115" t="s">
        <v>152</v>
      </c>
      <c r="D56" s="115" t="s">
        <v>150</v>
      </c>
      <c r="E56" s="115" t="s">
        <v>76</v>
      </c>
      <c r="F56" s="115" t="s">
        <v>299</v>
      </c>
      <c r="G56" s="132"/>
      <c r="H56" s="116">
        <v>368</v>
      </c>
      <c r="I56" s="266">
        <v>231</v>
      </c>
    </row>
    <row r="57" spans="1:9" s="148" customFormat="1" ht="39">
      <c r="A57" s="137" t="s">
        <v>379</v>
      </c>
      <c r="B57" s="115" t="s">
        <v>250</v>
      </c>
      <c r="C57" s="115" t="s">
        <v>152</v>
      </c>
      <c r="D57" s="115" t="s">
        <v>150</v>
      </c>
      <c r="E57" s="115" t="s">
        <v>75</v>
      </c>
      <c r="F57" s="115"/>
      <c r="G57" s="116" t="e">
        <f>G58</f>
        <v>#REF!</v>
      </c>
      <c r="H57" s="116">
        <v>368</v>
      </c>
      <c r="I57" s="266">
        <v>231</v>
      </c>
    </row>
    <row r="58" spans="1:9" s="148" customFormat="1" ht="25.5">
      <c r="A58" s="139" t="s">
        <v>380</v>
      </c>
      <c r="B58" s="115" t="s">
        <v>250</v>
      </c>
      <c r="C58" s="126" t="s">
        <v>152</v>
      </c>
      <c r="D58" s="126" t="s">
        <v>150</v>
      </c>
      <c r="E58" s="126" t="s">
        <v>441</v>
      </c>
      <c r="F58" s="126" t="s">
        <v>58</v>
      </c>
      <c r="G58" s="116" t="e">
        <f>G59</f>
        <v>#REF!</v>
      </c>
      <c r="H58" s="132">
        <v>368</v>
      </c>
      <c r="I58" s="133">
        <v>231</v>
      </c>
    </row>
    <row r="59" spans="1:9" s="148" customFormat="1" ht="27.75" customHeight="1">
      <c r="A59" s="137" t="s">
        <v>432</v>
      </c>
      <c r="B59" s="115" t="s">
        <v>250</v>
      </c>
      <c r="C59" s="115" t="s">
        <v>152</v>
      </c>
      <c r="D59" s="115" t="s">
        <v>150</v>
      </c>
      <c r="E59" s="115" t="s">
        <v>382</v>
      </c>
      <c r="F59" s="115"/>
      <c r="G59" s="116" t="e">
        <f>#REF!+G61</f>
        <v>#REF!</v>
      </c>
      <c r="H59" s="116">
        <v>1014.4</v>
      </c>
      <c r="I59" s="266">
        <v>1014.4</v>
      </c>
    </row>
    <row r="60" spans="1:9" s="148" customFormat="1" ht="33.75" customHeight="1">
      <c r="A60" s="140" t="s">
        <v>380</v>
      </c>
      <c r="B60" s="115" t="s">
        <v>250</v>
      </c>
      <c r="C60" s="414" t="s">
        <v>152</v>
      </c>
      <c r="D60" s="414" t="s">
        <v>150</v>
      </c>
      <c r="E60" s="414" t="s">
        <v>382</v>
      </c>
      <c r="F60" s="414" t="s">
        <v>58</v>
      </c>
      <c r="G60" s="132"/>
      <c r="H60" s="415">
        <v>1014.4</v>
      </c>
      <c r="I60" s="416">
        <v>1014.4</v>
      </c>
    </row>
    <row r="61" spans="1:10" s="148" customFormat="1" ht="53.25" customHeight="1">
      <c r="A61" s="137" t="s">
        <v>383</v>
      </c>
      <c r="B61" s="126" t="s">
        <v>250</v>
      </c>
      <c r="C61" s="115" t="s">
        <v>152</v>
      </c>
      <c r="D61" s="115" t="s">
        <v>150</v>
      </c>
      <c r="E61" s="115" t="s">
        <v>384</v>
      </c>
      <c r="F61" s="115"/>
      <c r="G61" s="132">
        <f>G62</f>
        <v>0</v>
      </c>
      <c r="H61" s="116">
        <v>817.2</v>
      </c>
      <c r="I61" s="266">
        <v>817.2</v>
      </c>
      <c r="J61" s="175"/>
    </row>
    <row r="62" spans="1:10" s="148" customFormat="1" ht="25.5" customHeight="1">
      <c r="A62" s="139" t="s">
        <v>380</v>
      </c>
      <c r="B62" s="115" t="s">
        <v>250</v>
      </c>
      <c r="C62" s="126" t="s">
        <v>152</v>
      </c>
      <c r="D62" s="126" t="s">
        <v>150</v>
      </c>
      <c r="E62" s="126" t="s">
        <v>384</v>
      </c>
      <c r="F62" s="126" t="s">
        <v>58</v>
      </c>
      <c r="G62" s="132"/>
      <c r="H62" s="132">
        <v>817.2</v>
      </c>
      <c r="I62" s="133">
        <v>817.2</v>
      </c>
      <c r="J62" s="175"/>
    </row>
    <row r="63" spans="1:9" s="148" customFormat="1" ht="91.5" customHeight="1">
      <c r="A63" s="137" t="s">
        <v>433</v>
      </c>
      <c r="B63" s="126" t="s">
        <v>250</v>
      </c>
      <c r="C63" s="115" t="s">
        <v>152</v>
      </c>
      <c r="D63" s="115" t="s">
        <v>150</v>
      </c>
      <c r="E63" s="115" t="s">
        <v>365</v>
      </c>
      <c r="F63" s="115" t="s">
        <v>299</v>
      </c>
      <c r="G63" s="116" t="e">
        <f>G64</f>
        <v>#REF!</v>
      </c>
      <c r="H63" s="116">
        <v>2013.8</v>
      </c>
      <c r="I63" s="266">
        <v>2013.8</v>
      </c>
    </row>
    <row r="64" spans="1:9" s="148" customFormat="1" ht="25.5">
      <c r="A64" s="139" t="s">
        <v>410</v>
      </c>
      <c r="B64" s="126" t="s">
        <v>250</v>
      </c>
      <c r="C64" s="126" t="s">
        <v>152</v>
      </c>
      <c r="D64" s="126" t="s">
        <v>150</v>
      </c>
      <c r="E64" s="126" t="s">
        <v>365</v>
      </c>
      <c r="F64" s="126" t="s">
        <v>299</v>
      </c>
      <c r="G64" s="116" t="e">
        <f>G67+#REF!</f>
        <v>#REF!</v>
      </c>
      <c r="H64" s="132">
        <v>613.8</v>
      </c>
      <c r="I64" s="133">
        <v>613.8</v>
      </c>
    </row>
    <row r="65" spans="1:9" s="148" customFormat="1" ht="25.5">
      <c r="A65" s="139" t="s">
        <v>380</v>
      </c>
      <c r="B65" s="126" t="s">
        <v>250</v>
      </c>
      <c r="C65" s="126" t="s">
        <v>152</v>
      </c>
      <c r="D65" s="126" t="s">
        <v>150</v>
      </c>
      <c r="E65" s="126" t="s">
        <v>365</v>
      </c>
      <c r="F65" s="126" t="s">
        <v>58</v>
      </c>
      <c r="G65" s="116"/>
      <c r="H65" s="132">
        <v>613.8</v>
      </c>
      <c r="I65" s="133">
        <v>613.8</v>
      </c>
    </row>
    <row r="66" spans="1:9" s="148" customFormat="1" ht="42.75" customHeight="1">
      <c r="A66" s="139" t="s">
        <v>434</v>
      </c>
      <c r="B66" s="115" t="s">
        <v>250</v>
      </c>
      <c r="C66" s="126" t="s">
        <v>152</v>
      </c>
      <c r="D66" s="126" t="s">
        <v>150</v>
      </c>
      <c r="E66" s="126" t="s">
        <v>365</v>
      </c>
      <c r="F66" s="126" t="s">
        <v>299</v>
      </c>
      <c r="G66" s="116"/>
      <c r="H66" s="132">
        <v>1400</v>
      </c>
      <c r="I66" s="133">
        <v>1400</v>
      </c>
    </row>
    <row r="67" spans="1:9" s="148" customFormat="1" ht="22.5" customHeight="1">
      <c r="A67" s="139" t="s">
        <v>380</v>
      </c>
      <c r="B67" s="126" t="s">
        <v>250</v>
      </c>
      <c r="C67" s="126" t="s">
        <v>152</v>
      </c>
      <c r="D67" s="126" t="s">
        <v>150</v>
      </c>
      <c r="E67" s="126" t="s">
        <v>365</v>
      </c>
      <c r="F67" s="126" t="s">
        <v>58</v>
      </c>
      <c r="G67" s="116" t="e">
        <f>G68+G70+#REF!</f>
        <v>#REF!</v>
      </c>
      <c r="H67" s="132">
        <v>1400</v>
      </c>
      <c r="I67" s="133">
        <v>1400</v>
      </c>
    </row>
    <row r="68" spans="1:9" s="148" customFormat="1" ht="51.75">
      <c r="A68" s="137" t="s">
        <v>411</v>
      </c>
      <c r="B68" s="115" t="s">
        <v>250</v>
      </c>
      <c r="C68" s="115" t="s">
        <v>137</v>
      </c>
      <c r="D68" s="115" t="s">
        <v>152</v>
      </c>
      <c r="E68" s="115" t="s">
        <v>384</v>
      </c>
      <c r="F68" s="115"/>
      <c r="G68" s="132">
        <f>G69</f>
        <v>0</v>
      </c>
      <c r="H68" s="116">
        <v>177.5</v>
      </c>
      <c r="I68" s="266">
        <v>177.5</v>
      </c>
    </row>
    <row r="69" spans="1:9" s="148" customFormat="1" ht="117">
      <c r="A69" s="137" t="s">
        <v>390</v>
      </c>
      <c r="B69" s="126" t="s">
        <v>250</v>
      </c>
      <c r="C69" s="115" t="s">
        <v>137</v>
      </c>
      <c r="D69" s="115" t="s">
        <v>152</v>
      </c>
      <c r="E69" s="115" t="s">
        <v>384</v>
      </c>
      <c r="F69" s="115"/>
      <c r="G69" s="132"/>
      <c r="H69" s="116">
        <v>177.5</v>
      </c>
      <c r="I69" s="266">
        <v>177.5</v>
      </c>
    </row>
    <row r="70" spans="1:9" s="148" customFormat="1" ht="51.75">
      <c r="A70" s="139" t="s">
        <v>435</v>
      </c>
      <c r="B70" s="126" t="s">
        <v>250</v>
      </c>
      <c r="C70" s="126" t="s">
        <v>137</v>
      </c>
      <c r="D70" s="126" t="s">
        <v>152</v>
      </c>
      <c r="E70" s="126" t="s">
        <v>384</v>
      </c>
      <c r="F70" s="126" t="s">
        <v>299</v>
      </c>
      <c r="G70" s="132">
        <f>G71</f>
        <v>0</v>
      </c>
      <c r="H70" s="132">
        <v>177.5</v>
      </c>
      <c r="I70" s="133">
        <v>177.5</v>
      </c>
    </row>
    <row r="71" spans="1:9" s="148" customFormat="1" ht="25.5">
      <c r="A71" s="139" t="s">
        <v>380</v>
      </c>
      <c r="B71" s="126" t="s">
        <v>250</v>
      </c>
      <c r="C71" s="126" t="s">
        <v>137</v>
      </c>
      <c r="D71" s="126" t="s">
        <v>152</v>
      </c>
      <c r="E71" s="126" t="s">
        <v>384</v>
      </c>
      <c r="F71" s="126" t="s">
        <v>58</v>
      </c>
      <c r="G71" s="132"/>
      <c r="H71" s="132">
        <v>177.5</v>
      </c>
      <c r="I71" s="133">
        <v>177.5</v>
      </c>
    </row>
    <row r="72" spans="1:9" ht="14.25" thickBot="1">
      <c r="A72" s="302" t="s">
        <v>114</v>
      </c>
      <c r="B72" s="303"/>
      <c r="C72" s="303"/>
      <c r="D72" s="303"/>
      <c r="E72" s="303"/>
      <c r="F72" s="303"/>
      <c r="G72" s="304" t="e">
        <f>G7+#REF!+#REF!</f>
        <v>#REF!</v>
      </c>
      <c r="H72" s="305">
        <v>9008.8</v>
      </c>
      <c r="I72" s="305">
        <v>9101.8</v>
      </c>
    </row>
    <row r="75" spans="8:9" ht="12.75">
      <c r="H75" s="336"/>
      <c r="I75" s="336"/>
    </row>
  </sheetData>
  <sheetProtection/>
  <mergeCells count="3">
    <mergeCell ref="E1:I1"/>
    <mergeCell ref="F4:I4"/>
    <mergeCell ref="A3:I3"/>
  </mergeCells>
  <printOptions/>
  <pageMargins left="0.75" right="0.74" top="0.51" bottom="0.49" header="0.5" footer="0.5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9"/>
  <sheetViews>
    <sheetView view="pageBreakPreview" zoomScale="110" zoomScaleSheetLayoutView="110" zoomScalePageLayoutView="0" workbookViewId="0" topLeftCell="A4">
      <selection activeCell="B6" sqref="B6"/>
    </sheetView>
  </sheetViews>
  <sheetFormatPr defaultColWidth="9.125" defaultRowHeight="12.75"/>
  <cols>
    <col min="1" max="1" width="58.875" style="1" customWidth="1"/>
    <col min="2" max="2" width="23.50390625" style="1" customWidth="1"/>
    <col min="3" max="3" width="28.50390625" style="1" customWidth="1"/>
    <col min="4" max="4" width="15.50390625" style="1" customWidth="1"/>
    <col min="5" max="16384" width="9.125" style="1" customWidth="1"/>
  </cols>
  <sheetData>
    <row r="1" spans="2:9" ht="80.25" customHeight="1">
      <c r="B1" s="447" t="s">
        <v>461</v>
      </c>
      <c r="C1" s="447"/>
      <c r="D1" s="8"/>
      <c r="E1" s="8"/>
      <c r="F1" s="8"/>
      <c r="G1" s="8"/>
      <c r="H1" s="8"/>
      <c r="I1" s="8"/>
    </row>
    <row r="2" spans="2:9" ht="33.75" customHeight="1">
      <c r="B2" s="8"/>
      <c r="C2" s="8"/>
      <c r="D2" s="8"/>
      <c r="E2" s="8"/>
      <c r="F2" s="8"/>
      <c r="G2" s="8"/>
      <c r="H2" s="8"/>
      <c r="I2" s="8"/>
    </row>
    <row r="3" spans="1:3" ht="36.75" customHeight="1">
      <c r="A3" s="451" t="s">
        <v>415</v>
      </c>
      <c r="B3" s="451"/>
      <c r="C3" s="451"/>
    </row>
    <row r="4" ht="18" thickBot="1">
      <c r="C4" s="5" t="s">
        <v>2</v>
      </c>
    </row>
    <row r="5" spans="1:3" s="67" customFormat="1" ht="72">
      <c r="A5" s="214" t="s">
        <v>93</v>
      </c>
      <c r="B5" s="215" t="s">
        <v>3</v>
      </c>
      <c r="C5" s="216" t="s">
        <v>88</v>
      </c>
    </row>
    <row r="6" spans="1:4" ht="18">
      <c r="A6" s="213" t="s">
        <v>186</v>
      </c>
      <c r="B6" s="166">
        <v>0</v>
      </c>
      <c r="C6" s="217">
        <v>0</v>
      </c>
      <c r="D6" s="2"/>
    </row>
    <row r="7" spans="1:3" ht="18">
      <c r="A7" s="213" t="s">
        <v>145</v>
      </c>
      <c r="B7" s="167"/>
      <c r="C7" s="217"/>
    </row>
    <row r="8" spans="1:3" ht="34.5" customHeight="1">
      <c r="A8" s="218" t="s">
        <v>187</v>
      </c>
      <c r="B8" s="165">
        <v>0</v>
      </c>
      <c r="C8" s="219">
        <v>0</v>
      </c>
    </row>
    <row r="9" spans="1:3" ht="39" customHeight="1" thickBot="1">
      <c r="A9" s="220" t="s">
        <v>121</v>
      </c>
      <c r="B9" s="221">
        <v>0</v>
      </c>
      <c r="C9" s="222">
        <v>0</v>
      </c>
    </row>
  </sheetData>
  <sheetProtection/>
  <mergeCells count="2">
    <mergeCell ref="A3:C3"/>
    <mergeCell ref="B1:C1"/>
  </mergeCells>
  <printOptions/>
  <pageMargins left="0.75" right="0.75" top="0.5" bottom="1" header="0.5" footer="0.5"/>
  <pageSetup fitToHeight="10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I10"/>
  <sheetViews>
    <sheetView view="pageBreakPreview" zoomScale="60" zoomScalePageLayoutView="0" workbookViewId="0" topLeftCell="A1">
      <selection activeCell="E7" sqref="E7"/>
    </sheetView>
  </sheetViews>
  <sheetFormatPr defaultColWidth="9.125" defaultRowHeight="12.75"/>
  <cols>
    <col min="1" max="1" width="58.875" style="1" customWidth="1"/>
    <col min="2" max="2" width="23.50390625" style="1" customWidth="1"/>
    <col min="3" max="3" width="28.50390625" style="1" customWidth="1"/>
    <col min="4" max="4" width="20.00390625" style="1" customWidth="1"/>
    <col min="5" max="5" width="26.875" style="1" customWidth="1"/>
    <col min="6" max="16384" width="9.125" style="1" customWidth="1"/>
  </cols>
  <sheetData>
    <row r="1" spans="4:9" ht="108" customHeight="1">
      <c r="D1" s="447" t="s">
        <v>462</v>
      </c>
      <c r="E1" s="447"/>
      <c r="F1" s="8"/>
      <c r="G1" s="8"/>
      <c r="H1" s="8"/>
      <c r="I1" s="8"/>
    </row>
    <row r="2" spans="2:9" ht="20.25" customHeight="1">
      <c r="B2" s="8"/>
      <c r="C2" s="8"/>
      <c r="D2" s="8"/>
      <c r="E2" s="8"/>
      <c r="F2" s="8"/>
      <c r="G2" s="8"/>
      <c r="H2" s="8"/>
      <c r="I2" s="8"/>
    </row>
    <row r="3" spans="1:5" ht="36.75" customHeight="1">
      <c r="A3" s="451" t="s">
        <v>416</v>
      </c>
      <c r="B3" s="451"/>
      <c r="C3" s="451"/>
      <c r="D3" s="451"/>
      <c r="E3" s="451"/>
    </row>
    <row r="4" spans="1:5" ht="19.5" customHeight="1" thickBot="1">
      <c r="A4" s="69"/>
      <c r="B4" s="69"/>
      <c r="C4" s="69"/>
      <c r="E4" s="5" t="s">
        <v>2</v>
      </c>
    </row>
    <row r="5" spans="1:5" ht="18" thickBot="1">
      <c r="A5" s="455" t="s">
        <v>93</v>
      </c>
      <c r="B5" s="452" t="s">
        <v>111</v>
      </c>
      <c r="C5" s="453"/>
      <c r="D5" s="454" t="s">
        <v>112</v>
      </c>
      <c r="E5" s="453"/>
    </row>
    <row r="6" spans="1:5" s="67" customFormat="1" ht="91.5" customHeight="1" thickBot="1">
      <c r="A6" s="456"/>
      <c r="B6" s="280" t="s">
        <v>3</v>
      </c>
      <c r="C6" s="281" t="s">
        <v>88</v>
      </c>
      <c r="D6" s="282" t="s">
        <v>3</v>
      </c>
      <c r="E6" s="281" t="s">
        <v>88</v>
      </c>
    </row>
    <row r="7" spans="1:5" ht="18">
      <c r="A7" s="276" t="s">
        <v>186</v>
      </c>
      <c r="B7" s="277">
        <v>0</v>
      </c>
      <c r="C7" s="278">
        <v>0</v>
      </c>
      <c r="D7" s="279">
        <f>D9+D10</f>
        <v>0</v>
      </c>
      <c r="E7" s="278">
        <v>0</v>
      </c>
    </row>
    <row r="8" spans="1:5" ht="18">
      <c r="A8" s="267" t="s">
        <v>145</v>
      </c>
      <c r="B8" s="273"/>
      <c r="C8" s="217"/>
      <c r="D8" s="270"/>
      <c r="E8" s="217"/>
    </row>
    <row r="9" spans="1:5" ht="34.5" customHeight="1">
      <c r="A9" s="268" t="s">
        <v>187</v>
      </c>
      <c r="B9" s="274">
        <v>0</v>
      </c>
      <c r="C9" s="219">
        <v>0</v>
      </c>
      <c r="D9" s="271">
        <v>0</v>
      </c>
      <c r="E9" s="219">
        <v>0</v>
      </c>
    </row>
    <row r="10" spans="1:5" ht="39" customHeight="1" thickBot="1">
      <c r="A10" s="269" t="s">
        <v>121</v>
      </c>
      <c r="B10" s="275">
        <v>0</v>
      </c>
      <c r="C10" s="222">
        <v>0</v>
      </c>
      <c r="D10" s="272">
        <v>0</v>
      </c>
      <c r="E10" s="222">
        <v>0</v>
      </c>
    </row>
  </sheetData>
  <sheetProtection/>
  <mergeCells count="5">
    <mergeCell ref="D1:E1"/>
    <mergeCell ref="B5:C5"/>
    <mergeCell ref="D5:E5"/>
    <mergeCell ref="A5:A6"/>
    <mergeCell ref="A3:E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18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22.125" style="0" customWidth="1"/>
    <col min="2" max="2" width="25.50390625" style="0" customWidth="1"/>
    <col min="3" max="3" width="18.125" style="0" customWidth="1"/>
    <col min="4" max="4" width="16.50390625" style="0" customWidth="1"/>
    <col min="5" max="5" width="13.125" style="0" customWidth="1"/>
    <col min="6" max="6" width="8.875" style="0" customWidth="1"/>
    <col min="7" max="7" width="31.50390625" style="0" customWidth="1"/>
  </cols>
  <sheetData>
    <row r="1" spans="1:7" ht="102" customHeight="1">
      <c r="A1" s="68"/>
      <c r="F1" s="447" t="s">
        <v>463</v>
      </c>
      <c r="G1" s="447"/>
    </row>
    <row r="2" spans="5:8" ht="21.75" customHeight="1">
      <c r="E2" s="5"/>
      <c r="F2" s="457"/>
      <c r="G2" s="457"/>
      <c r="H2" s="457"/>
    </row>
    <row r="3" spans="1:7" s="9" customFormat="1" ht="39" customHeight="1">
      <c r="A3" s="421" t="s">
        <v>417</v>
      </c>
      <c r="B3" s="421"/>
      <c r="C3" s="421"/>
      <c r="D3" s="421"/>
      <c r="E3" s="421"/>
      <c r="F3" s="421"/>
      <c r="G3" s="421"/>
    </row>
    <row r="4" spans="5:7" s="9" customFormat="1" ht="21" customHeight="1">
      <c r="E4" s="10"/>
      <c r="F4" s="10"/>
      <c r="G4" s="10"/>
    </row>
    <row r="5" spans="1:7" s="9" customFormat="1" ht="44.25" customHeight="1">
      <c r="A5" s="458" t="s">
        <v>418</v>
      </c>
      <c r="B5" s="458"/>
      <c r="C5" s="458"/>
      <c r="D5" s="458"/>
      <c r="E5" s="458"/>
      <c r="F5" s="458"/>
      <c r="G5" s="458"/>
    </row>
    <row r="6" spans="1:7" s="3" customFormat="1" ht="38.25" customHeight="1">
      <c r="A6" s="459" t="s">
        <v>89</v>
      </c>
      <c r="B6" s="459" t="s">
        <v>5</v>
      </c>
      <c r="C6" s="459" t="s">
        <v>6</v>
      </c>
      <c r="D6" s="459" t="s">
        <v>96</v>
      </c>
      <c r="E6" s="460" t="s">
        <v>7</v>
      </c>
      <c r="F6" s="461"/>
      <c r="G6" s="459" t="s">
        <v>8</v>
      </c>
    </row>
    <row r="7" spans="1:7" s="3" customFormat="1" ht="64.5" customHeight="1">
      <c r="A7" s="459"/>
      <c r="B7" s="459"/>
      <c r="C7" s="459"/>
      <c r="D7" s="459"/>
      <c r="E7" s="462"/>
      <c r="F7" s="463"/>
      <c r="G7" s="459"/>
    </row>
    <row r="8" spans="1:7" s="3" customFormat="1" ht="15">
      <c r="A8" s="11"/>
      <c r="B8" s="12"/>
      <c r="C8" s="13"/>
      <c r="D8" s="13"/>
      <c r="E8" s="464"/>
      <c r="F8" s="465"/>
      <c r="G8" s="11"/>
    </row>
    <row r="9" spans="1:7" s="3" customFormat="1" ht="15" customHeight="1">
      <c r="A9" s="11"/>
      <c r="B9" s="12"/>
      <c r="C9" s="13"/>
      <c r="D9" s="13"/>
      <c r="E9" s="464"/>
      <c r="F9" s="465"/>
      <c r="G9" s="11"/>
    </row>
    <row r="10" spans="1:7" s="3" customFormat="1" ht="15">
      <c r="A10" s="14" t="s">
        <v>11</v>
      </c>
      <c r="B10" s="12"/>
      <c r="C10" s="13">
        <v>0</v>
      </c>
      <c r="D10" s="13"/>
      <c r="E10" s="464"/>
      <c r="F10" s="465"/>
      <c r="G10" s="12"/>
    </row>
    <row r="11" s="3" customFormat="1" ht="15"/>
    <row r="12" spans="1:7" s="3" customFormat="1" ht="50.25" customHeight="1">
      <c r="A12" s="421" t="s">
        <v>419</v>
      </c>
      <c r="B12" s="421"/>
      <c r="C12" s="421"/>
      <c r="D12" s="421"/>
      <c r="E12" s="421"/>
      <c r="F12" s="421"/>
      <c r="G12" s="421"/>
    </row>
    <row r="13" s="3" customFormat="1" ht="15"/>
    <row r="14" spans="1:7" s="3" customFormat="1" ht="12.75" customHeight="1">
      <c r="A14" s="459" t="s">
        <v>9</v>
      </c>
      <c r="B14" s="459"/>
      <c r="C14" s="459"/>
      <c r="D14" s="459" t="s">
        <v>10</v>
      </c>
      <c r="E14" s="459"/>
      <c r="F14" s="459"/>
      <c r="G14" s="459"/>
    </row>
    <row r="15" spans="1:7" s="3" customFormat="1" ht="19.5" customHeight="1">
      <c r="A15" s="459"/>
      <c r="B15" s="459"/>
      <c r="C15" s="459"/>
      <c r="D15" s="459"/>
      <c r="E15" s="459"/>
      <c r="F15" s="459"/>
      <c r="G15" s="459"/>
    </row>
    <row r="16" spans="1:7" s="3" customFormat="1" ht="37.5" customHeight="1" hidden="1">
      <c r="A16" s="469" t="s">
        <v>94</v>
      </c>
      <c r="B16" s="469"/>
      <c r="C16" s="469"/>
      <c r="D16" s="470">
        <v>0</v>
      </c>
      <c r="E16" s="470"/>
      <c r="F16" s="470"/>
      <c r="G16" s="470"/>
    </row>
    <row r="17" spans="1:7" s="3" customFormat="1" ht="33" customHeight="1">
      <c r="A17" s="469" t="s">
        <v>95</v>
      </c>
      <c r="B17" s="469"/>
      <c r="C17" s="469"/>
      <c r="D17" s="471">
        <v>0</v>
      </c>
      <c r="E17" s="471"/>
      <c r="F17" s="471"/>
      <c r="G17" s="471"/>
    </row>
    <row r="18" spans="1:8" s="6" customFormat="1" ht="21" customHeight="1">
      <c r="A18" s="466" t="s">
        <v>90</v>
      </c>
      <c r="B18" s="467"/>
      <c r="C18" s="467"/>
      <c r="D18" s="468">
        <v>0</v>
      </c>
      <c r="E18" s="468"/>
      <c r="F18" s="468"/>
      <c r="G18" s="468"/>
      <c r="H18" s="15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6" customFormat="1" ht="12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</sheetData>
  <sheetProtection/>
  <mergeCells count="22">
    <mergeCell ref="A18:C18"/>
    <mergeCell ref="D18:G18"/>
    <mergeCell ref="A16:C16"/>
    <mergeCell ref="D16:G16"/>
    <mergeCell ref="A17:C17"/>
    <mergeCell ref="D17:G17"/>
    <mergeCell ref="E8:F8"/>
    <mergeCell ref="E9:F9"/>
    <mergeCell ref="E10:F10"/>
    <mergeCell ref="A12:G12"/>
    <mergeCell ref="A14:C15"/>
    <mergeCell ref="D14:G15"/>
    <mergeCell ref="F1:G1"/>
    <mergeCell ref="F2:H2"/>
    <mergeCell ref="A3:G3"/>
    <mergeCell ref="A5:G5"/>
    <mergeCell ref="A6:A7"/>
    <mergeCell ref="B6:B7"/>
    <mergeCell ref="C6:C7"/>
    <mergeCell ref="D6:D7"/>
    <mergeCell ref="E6:F7"/>
    <mergeCell ref="G6:G7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19"/>
  <sheetViews>
    <sheetView tabSelected="1" view="pageBreakPreview" zoomScale="110" zoomScaleSheetLayoutView="110" zoomScalePageLayoutView="0" workbookViewId="0" topLeftCell="A1">
      <selection activeCell="D1" sqref="D1"/>
    </sheetView>
  </sheetViews>
  <sheetFormatPr defaultColWidth="9.00390625" defaultRowHeight="12.75"/>
  <cols>
    <col min="1" max="1" width="22.125" style="0" customWidth="1"/>
    <col min="2" max="2" width="25.50390625" style="0" customWidth="1"/>
    <col min="3" max="3" width="19.50390625" style="0" customWidth="1"/>
    <col min="4" max="4" width="19.25390625" style="0" customWidth="1"/>
    <col min="5" max="5" width="13.125" style="0" customWidth="1"/>
    <col min="6" max="6" width="8.875" style="0" customWidth="1"/>
    <col min="7" max="7" width="31.50390625" style="0" customWidth="1"/>
  </cols>
  <sheetData>
    <row r="1" spans="1:7" ht="94.5" customHeight="1">
      <c r="A1" s="68"/>
      <c r="F1" s="447" t="s">
        <v>464</v>
      </c>
      <c r="G1" s="447"/>
    </row>
    <row r="3" spans="5:8" ht="21.75" customHeight="1">
      <c r="E3" s="5"/>
      <c r="F3" s="457"/>
      <c r="G3" s="457"/>
      <c r="H3" s="457"/>
    </row>
    <row r="4" spans="1:7" s="9" customFormat="1" ht="39" customHeight="1">
      <c r="A4" s="421" t="s">
        <v>420</v>
      </c>
      <c r="B4" s="421"/>
      <c r="C4" s="421"/>
      <c r="D4" s="421"/>
      <c r="E4" s="421"/>
      <c r="F4" s="421"/>
      <c r="G4" s="421"/>
    </row>
    <row r="5" spans="5:7" s="9" customFormat="1" ht="21" customHeight="1">
      <c r="E5" s="10"/>
      <c r="F5" s="10"/>
      <c r="G5" s="10"/>
    </row>
    <row r="6" spans="1:7" s="9" customFormat="1" ht="44.25" customHeight="1">
      <c r="A6" s="458" t="s">
        <v>421</v>
      </c>
      <c r="B6" s="458"/>
      <c r="C6" s="458"/>
      <c r="D6" s="458"/>
      <c r="E6" s="458"/>
      <c r="F6" s="458"/>
      <c r="G6" s="458"/>
    </row>
    <row r="7" spans="1:7" s="3" customFormat="1" ht="38.25" customHeight="1">
      <c r="A7" s="459" t="s">
        <v>89</v>
      </c>
      <c r="B7" s="459" t="s">
        <v>5</v>
      </c>
      <c r="C7" s="459" t="s">
        <v>6</v>
      </c>
      <c r="D7" s="459" t="s">
        <v>96</v>
      </c>
      <c r="E7" s="460" t="s">
        <v>7</v>
      </c>
      <c r="F7" s="461"/>
      <c r="G7" s="459" t="s">
        <v>8</v>
      </c>
    </row>
    <row r="8" spans="1:7" s="3" customFormat="1" ht="64.5" customHeight="1">
      <c r="A8" s="459"/>
      <c r="B8" s="459"/>
      <c r="C8" s="459"/>
      <c r="D8" s="459"/>
      <c r="E8" s="462"/>
      <c r="F8" s="463"/>
      <c r="G8" s="459"/>
    </row>
    <row r="9" spans="1:7" s="3" customFormat="1" ht="15">
      <c r="A9" s="11"/>
      <c r="B9" s="12"/>
      <c r="C9" s="13"/>
      <c r="D9" s="13"/>
      <c r="E9" s="464"/>
      <c r="F9" s="465"/>
      <c r="G9" s="11"/>
    </row>
    <row r="10" spans="1:7" s="3" customFormat="1" ht="15" customHeight="1">
      <c r="A10" s="11"/>
      <c r="B10" s="12"/>
      <c r="C10" s="13"/>
      <c r="D10" s="13"/>
      <c r="E10" s="464"/>
      <c r="F10" s="465"/>
      <c r="G10" s="11"/>
    </row>
    <row r="11" spans="1:7" s="3" customFormat="1" ht="15">
      <c r="A11" s="14" t="s">
        <v>11</v>
      </c>
      <c r="B11" s="12"/>
      <c r="C11" s="13">
        <v>0</v>
      </c>
      <c r="D11" s="13"/>
      <c r="E11" s="464"/>
      <c r="F11" s="465"/>
      <c r="G11" s="12"/>
    </row>
    <row r="12" s="3" customFormat="1" ht="15"/>
    <row r="13" spans="1:7" s="3" customFormat="1" ht="54.75" customHeight="1">
      <c r="A13" s="421" t="s">
        <v>422</v>
      </c>
      <c r="B13" s="421"/>
      <c r="C13" s="421"/>
      <c r="D13" s="421"/>
      <c r="E13" s="421"/>
      <c r="F13" s="421"/>
      <c r="G13" s="421"/>
    </row>
    <row r="14" s="3" customFormat="1" ht="15"/>
    <row r="15" spans="1:7" s="3" customFormat="1" ht="12.75" customHeight="1">
      <c r="A15" s="459" t="s">
        <v>9</v>
      </c>
      <c r="B15" s="459"/>
      <c r="C15" s="459"/>
      <c r="D15" s="459" t="s">
        <v>10</v>
      </c>
      <c r="E15" s="459"/>
      <c r="F15" s="459"/>
      <c r="G15" s="459"/>
    </row>
    <row r="16" spans="1:7" s="3" customFormat="1" ht="19.5" customHeight="1">
      <c r="A16" s="459"/>
      <c r="B16" s="459"/>
      <c r="C16" s="459"/>
      <c r="D16" s="459"/>
      <c r="E16" s="459"/>
      <c r="F16" s="459"/>
      <c r="G16" s="459"/>
    </row>
    <row r="17" spans="1:7" s="3" customFormat="1" ht="37.5" customHeight="1" hidden="1">
      <c r="A17" s="469" t="s">
        <v>94</v>
      </c>
      <c r="B17" s="469"/>
      <c r="C17" s="469"/>
      <c r="D17" s="470">
        <v>0</v>
      </c>
      <c r="E17" s="470"/>
      <c r="F17" s="470"/>
      <c r="G17" s="470"/>
    </row>
    <row r="18" spans="1:7" s="3" customFormat="1" ht="33" customHeight="1">
      <c r="A18" s="469" t="s">
        <v>95</v>
      </c>
      <c r="B18" s="469"/>
      <c r="C18" s="469"/>
      <c r="D18" s="471">
        <v>0</v>
      </c>
      <c r="E18" s="471"/>
      <c r="F18" s="471"/>
      <c r="G18" s="471"/>
    </row>
    <row r="19" spans="1:8" s="6" customFormat="1" ht="21" customHeight="1">
      <c r="A19" s="466" t="s">
        <v>90</v>
      </c>
      <c r="B19" s="467"/>
      <c r="C19" s="467"/>
      <c r="D19" s="468">
        <v>0</v>
      </c>
      <c r="E19" s="468"/>
      <c r="F19" s="468"/>
      <c r="G19" s="468"/>
      <c r="H19" s="15"/>
    </row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</sheetData>
  <sheetProtection/>
  <mergeCells count="22">
    <mergeCell ref="A13:G13"/>
    <mergeCell ref="D15:G16"/>
    <mergeCell ref="A15:C16"/>
    <mergeCell ref="A7:A8"/>
    <mergeCell ref="E11:F11"/>
    <mergeCell ref="C7:C8"/>
    <mergeCell ref="D7:D8"/>
    <mergeCell ref="A19:C19"/>
    <mergeCell ref="D19:G19"/>
    <mergeCell ref="A18:C18"/>
    <mergeCell ref="D17:G17"/>
    <mergeCell ref="D18:G18"/>
    <mergeCell ref="A17:C17"/>
    <mergeCell ref="F1:G1"/>
    <mergeCell ref="E7:F8"/>
    <mergeCell ref="E9:F9"/>
    <mergeCell ref="E10:F10"/>
    <mergeCell ref="A4:G4"/>
    <mergeCell ref="F3:H3"/>
    <mergeCell ref="G7:G8"/>
    <mergeCell ref="B7:B8"/>
    <mergeCell ref="A6:G6"/>
  </mergeCells>
  <printOptions/>
  <pageMargins left="0.75" right="0.75" top="0.58" bottom="0.66" header="0.22" footer="0.37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158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25" defaultRowHeight="12.75"/>
  <cols>
    <col min="1" max="1" width="83.125" style="50" customWidth="1"/>
    <col min="2" max="2" width="36.50390625" style="50" customWidth="1"/>
    <col min="3" max="3" width="27.75390625" style="65" customWidth="1"/>
    <col min="4" max="4" width="26.50390625" style="65" customWidth="1"/>
    <col min="5" max="16384" width="9.125" style="50" customWidth="1"/>
  </cols>
  <sheetData>
    <row r="1" spans="2:4" ht="68.25" customHeight="1">
      <c r="B1" s="51"/>
      <c r="C1" s="418" t="s">
        <v>217</v>
      </c>
      <c r="D1" s="418"/>
    </row>
    <row r="2" spans="2:4" ht="33.75" customHeight="1">
      <c r="B2" s="51"/>
      <c r="D2" s="7" t="s">
        <v>447</v>
      </c>
    </row>
    <row r="3" spans="1:4" ht="31.5" customHeight="1">
      <c r="A3" s="417" t="s">
        <v>218</v>
      </c>
      <c r="B3" s="417"/>
      <c r="C3" s="417"/>
      <c r="D3" s="417"/>
    </row>
    <row r="4" spans="1:4" ht="31.5" customHeight="1">
      <c r="A4" s="244"/>
      <c r="B4" s="244"/>
      <c r="C4" s="110" t="s">
        <v>56</v>
      </c>
      <c r="D4" s="244"/>
    </row>
    <row r="5" spans="1:4" ht="18.75" customHeight="1">
      <c r="A5" s="419"/>
      <c r="B5" s="420" t="s">
        <v>91</v>
      </c>
      <c r="C5" s="249" t="s">
        <v>111</v>
      </c>
      <c r="D5" s="249" t="s">
        <v>112</v>
      </c>
    </row>
    <row r="6" spans="1:4" ht="17.25">
      <c r="A6" s="419"/>
      <c r="B6" s="420"/>
      <c r="C6" s="248" t="s">
        <v>92</v>
      </c>
      <c r="D6" s="248" t="s">
        <v>92</v>
      </c>
    </row>
    <row r="7" spans="1:4" ht="18">
      <c r="A7" s="245" t="s">
        <v>115</v>
      </c>
      <c r="B7" s="246"/>
      <c r="C7" s="247">
        <v>0</v>
      </c>
      <c r="D7" s="247">
        <v>0</v>
      </c>
    </row>
    <row r="8" spans="1:4" ht="17.25">
      <c r="A8" s="195" t="s">
        <v>116</v>
      </c>
      <c r="B8" s="106"/>
      <c r="C8" s="236">
        <f>C10+C14+C19</f>
        <v>0</v>
      </c>
      <c r="D8" s="236">
        <f>D10+D14+D19</f>
        <v>0</v>
      </c>
    </row>
    <row r="9" spans="1:4" ht="18">
      <c r="A9" s="196" t="s">
        <v>117</v>
      </c>
      <c r="B9" s="105"/>
      <c r="C9" s="237"/>
      <c r="D9" s="237"/>
    </row>
    <row r="10" spans="1:4" ht="17.25">
      <c r="A10" s="197" t="s">
        <v>211</v>
      </c>
      <c r="B10" s="106" t="s">
        <v>227</v>
      </c>
      <c r="C10" s="238">
        <v>0</v>
      </c>
      <c r="D10" s="238">
        <v>0</v>
      </c>
    </row>
    <row r="11" spans="1:4" ht="18">
      <c r="A11" s="198" t="s">
        <v>157</v>
      </c>
      <c r="B11" s="106"/>
      <c r="C11" s="237"/>
      <c r="D11" s="237"/>
    </row>
    <row r="12" spans="1:4" ht="18">
      <c r="A12" s="199" t="s">
        <v>219</v>
      </c>
      <c r="B12" s="107" t="s">
        <v>228</v>
      </c>
      <c r="C12" s="239">
        <v>9008.8</v>
      </c>
      <c r="D12" s="239">
        <v>9101.8</v>
      </c>
    </row>
    <row r="13" spans="1:4" ht="18">
      <c r="A13" s="199" t="s">
        <v>220</v>
      </c>
      <c r="B13" s="107" t="s">
        <v>229</v>
      </c>
      <c r="C13" s="239">
        <v>9008.8</v>
      </c>
      <c r="D13" s="239">
        <v>9101.8</v>
      </c>
    </row>
    <row r="14" spans="1:4" s="53" customFormat="1" ht="17.25">
      <c r="A14" s="195" t="s">
        <v>118</v>
      </c>
      <c r="B14" s="106" t="s">
        <v>230</v>
      </c>
      <c r="C14" s="236">
        <f>C15-C17</f>
        <v>0</v>
      </c>
      <c r="D14" s="236">
        <f>D15-D17</f>
        <v>0</v>
      </c>
    </row>
    <row r="15" spans="1:4" ht="36">
      <c r="A15" s="200" t="s">
        <v>119</v>
      </c>
      <c r="B15" s="107" t="s">
        <v>231</v>
      </c>
      <c r="C15" s="239">
        <v>0</v>
      </c>
      <c r="D15" s="239">
        <v>0</v>
      </c>
    </row>
    <row r="16" spans="1:4" ht="40.5" customHeight="1">
      <c r="A16" s="196" t="s">
        <v>221</v>
      </c>
      <c r="B16" s="107" t="s">
        <v>232</v>
      </c>
      <c r="C16" s="239">
        <v>0</v>
      </c>
      <c r="D16" s="239">
        <v>0</v>
      </c>
    </row>
    <row r="17" spans="1:4" ht="43.5" customHeight="1">
      <c r="A17" s="196" t="s">
        <v>120</v>
      </c>
      <c r="B17" s="107" t="s">
        <v>233</v>
      </c>
      <c r="C17" s="239">
        <v>0</v>
      </c>
      <c r="D17" s="239">
        <v>0</v>
      </c>
    </row>
    <row r="18" spans="1:4" ht="36">
      <c r="A18" s="196" t="s">
        <v>222</v>
      </c>
      <c r="B18" s="107" t="s">
        <v>234</v>
      </c>
      <c r="C18" s="239">
        <v>0</v>
      </c>
      <c r="D18" s="239">
        <v>0</v>
      </c>
    </row>
    <row r="19" spans="1:4" s="53" customFormat="1" ht="34.5">
      <c r="A19" s="195" t="s">
        <v>121</v>
      </c>
      <c r="B19" s="106" t="s">
        <v>235</v>
      </c>
      <c r="C19" s="236">
        <f>C20-C22</f>
        <v>0</v>
      </c>
      <c r="D19" s="236">
        <f>D20-D22</f>
        <v>0</v>
      </c>
    </row>
    <row r="20" spans="1:4" ht="36">
      <c r="A20" s="196" t="s">
        <v>104</v>
      </c>
      <c r="B20" s="107" t="s">
        <v>236</v>
      </c>
      <c r="C20" s="239">
        <f>C21</f>
        <v>0</v>
      </c>
      <c r="D20" s="239">
        <f>D21</f>
        <v>0</v>
      </c>
    </row>
    <row r="21" spans="1:4" ht="36">
      <c r="A21" s="196" t="s">
        <v>223</v>
      </c>
      <c r="B21" s="107" t="s">
        <v>237</v>
      </c>
      <c r="C21" s="239">
        <v>0</v>
      </c>
      <c r="D21" s="239">
        <v>0</v>
      </c>
    </row>
    <row r="22" spans="1:4" ht="63" customHeight="1">
      <c r="A22" s="196" t="s">
        <v>143</v>
      </c>
      <c r="B22" s="107" t="s">
        <v>238</v>
      </c>
      <c r="C22" s="239">
        <v>0</v>
      </c>
      <c r="D22" s="239">
        <v>0</v>
      </c>
    </row>
    <row r="23" spans="1:4" ht="59.25" customHeight="1">
      <c r="A23" s="196" t="s">
        <v>224</v>
      </c>
      <c r="B23" s="107" t="s">
        <v>239</v>
      </c>
      <c r="C23" s="239">
        <v>0</v>
      </c>
      <c r="D23" s="239">
        <v>0</v>
      </c>
    </row>
    <row r="24" spans="1:4" s="53" customFormat="1" ht="17.25">
      <c r="A24" s="195" t="s">
        <v>82</v>
      </c>
      <c r="B24" s="106" t="s">
        <v>240</v>
      </c>
      <c r="C24" s="238">
        <f aca="true" t="shared" si="0" ref="C24:D26">C25</f>
        <v>0</v>
      </c>
      <c r="D24" s="238">
        <f t="shared" si="0"/>
        <v>0</v>
      </c>
    </row>
    <row r="25" spans="1:4" ht="34.5">
      <c r="A25" s="201" t="s">
        <v>144</v>
      </c>
      <c r="B25" s="108" t="s">
        <v>241</v>
      </c>
      <c r="C25" s="238">
        <f t="shared" si="0"/>
        <v>0</v>
      </c>
      <c r="D25" s="238">
        <f t="shared" si="0"/>
        <v>0</v>
      </c>
    </row>
    <row r="26" spans="1:4" ht="36">
      <c r="A26" s="202" t="s">
        <v>81</v>
      </c>
      <c r="B26" s="109" t="s">
        <v>242</v>
      </c>
      <c r="C26" s="240">
        <f t="shared" si="0"/>
        <v>0</v>
      </c>
      <c r="D26" s="240">
        <f t="shared" si="0"/>
        <v>0</v>
      </c>
    </row>
    <row r="27" spans="1:4" ht="42" customHeight="1">
      <c r="A27" s="196" t="s">
        <v>225</v>
      </c>
      <c r="B27" s="107" t="s">
        <v>243</v>
      </c>
      <c r="C27" s="240">
        <v>0</v>
      </c>
      <c r="D27" s="240">
        <v>0</v>
      </c>
    </row>
    <row r="28" spans="1:4" s="54" customFormat="1" ht="34.5" customHeight="1">
      <c r="A28" s="203" t="s">
        <v>83</v>
      </c>
      <c r="B28" s="113" t="s">
        <v>244</v>
      </c>
      <c r="C28" s="238">
        <f>C29</f>
        <v>0</v>
      </c>
      <c r="D28" s="238">
        <f>D29</f>
        <v>0</v>
      </c>
    </row>
    <row r="29" spans="1:4" s="55" customFormat="1" ht="96.75" customHeight="1">
      <c r="A29" s="204" t="s">
        <v>4</v>
      </c>
      <c r="B29" s="101" t="s">
        <v>245</v>
      </c>
      <c r="C29" s="241">
        <f>C30</f>
        <v>0</v>
      </c>
      <c r="D29" s="241">
        <f>D30</f>
        <v>0</v>
      </c>
    </row>
    <row r="30" spans="1:4" s="55" customFormat="1" ht="99.75" customHeight="1" thickBot="1">
      <c r="A30" s="205" t="s">
        <v>226</v>
      </c>
      <c r="B30" s="206" t="s">
        <v>246</v>
      </c>
      <c r="C30" s="242">
        <v>0</v>
      </c>
      <c r="D30" s="242">
        <v>0</v>
      </c>
    </row>
    <row r="31" spans="2:4" ht="15">
      <c r="B31" s="56"/>
      <c r="C31" s="57"/>
      <c r="D31" s="57"/>
    </row>
    <row r="32" spans="2:4" ht="15">
      <c r="B32" s="56"/>
      <c r="C32" s="57"/>
      <c r="D32" s="57"/>
    </row>
    <row r="33" spans="2:4" ht="15">
      <c r="B33" s="56"/>
      <c r="C33" s="57"/>
      <c r="D33" s="57"/>
    </row>
    <row r="34" spans="2:4" ht="15">
      <c r="B34" s="56"/>
      <c r="C34" s="57"/>
      <c r="D34" s="57"/>
    </row>
    <row r="35" spans="2:4" ht="15">
      <c r="B35" s="58"/>
      <c r="C35" s="59"/>
      <c r="D35" s="59"/>
    </row>
    <row r="36" spans="2:4" ht="15">
      <c r="B36" s="56"/>
      <c r="C36" s="57"/>
      <c r="D36" s="57"/>
    </row>
    <row r="37" spans="2:4" ht="15">
      <c r="B37" s="56"/>
      <c r="C37" s="57"/>
      <c r="D37" s="57"/>
    </row>
    <row r="38" spans="2:4" ht="15">
      <c r="B38" s="60"/>
      <c r="C38" s="61"/>
      <c r="D38" s="61"/>
    </row>
    <row r="39" spans="2:4" ht="15">
      <c r="B39" s="56"/>
      <c r="C39" s="57"/>
      <c r="D39" s="57"/>
    </row>
    <row r="40" spans="2:4" ht="15">
      <c r="B40" s="56"/>
      <c r="C40" s="57"/>
      <c r="D40" s="57"/>
    </row>
    <row r="41" spans="2:4" ht="15">
      <c r="B41" s="60"/>
      <c r="C41" s="61"/>
      <c r="D41" s="61"/>
    </row>
    <row r="42" spans="2:4" ht="15">
      <c r="B42" s="56"/>
      <c r="C42" s="57"/>
      <c r="D42" s="57"/>
    </row>
    <row r="43" spans="2:4" ht="15">
      <c r="B43" s="56"/>
      <c r="C43" s="57"/>
      <c r="D43" s="57"/>
    </row>
    <row r="44" spans="2:4" ht="15">
      <c r="B44" s="56"/>
      <c r="C44" s="57"/>
      <c r="D44" s="57"/>
    </row>
    <row r="45" spans="2:4" ht="15">
      <c r="B45" s="56"/>
      <c r="C45" s="57"/>
      <c r="D45" s="57"/>
    </row>
    <row r="46" spans="2:4" ht="15">
      <c r="B46" s="62"/>
      <c r="C46" s="63"/>
      <c r="D46" s="63"/>
    </row>
    <row r="47" spans="2:4" ht="15">
      <c r="B47" s="62"/>
      <c r="C47" s="63"/>
      <c r="D47" s="63"/>
    </row>
    <row r="48" spans="2:4" ht="15">
      <c r="B48" s="62"/>
      <c r="C48" s="63"/>
      <c r="D48" s="63"/>
    </row>
    <row r="49" spans="3:4" ht="15">
      <c r="C49" s="64"/>
      <c r="D49" s="64"/>
    </row>
    <row r="50" spans="3:4" ht="15">
      <c r="C50" s="64"/>
      <c r="D50" s="64"/>
    </row>
    <row r="51" spans="3:4" ht="15">
      <c r="C51" s="64"/>
      <c r="D51" s="64"/>
    </row>
    <row r="52" spans="3:4" ht="15">
      <c r="C52" s="64"/>
      <c r="D52" s="64"/>
    </row>
    <row r="53" spans="3:4" ht="15">
      <c r="C53" s="64"/>
      <c r="D53" s="64"/>
    </row>
    <row r="54" spans="3:4" ht="15">
      <c r="C54" s="64"/>
      <c r="D54" s="64"/>
    </row>
    <row r="55" spans="3:4" ht="15">
      <c r="C55" s="64"/>
      <c r="D55" s="64"/>
    </row>
    <row r="56" spans="3:4" ht="15">
      <c r="C56" s="64"/>
      <c r="D56" s="64"/>
    </row>
    <row r="57" spans="3:4" ht="15">
      <c r="C57" s="64"/>
      <c r="D57" s="64"/>
    </row>
    <row r="58" spans="3:4" ht="15">
      <c r="C58" s="64"/>
      <c r="D58" s="64"/>
    </row>
    <row r="59" spans="3:4" ht="15">
      <c r="C59" s="64"/>
      <c r="D59" s="64"/>
    </row>
    <row r="60" spans="3:4" ht="15">
      <c r="C60" s="64"/>
      <c r="D60" s="64"/>
    </row>
    <row r="61" spans="3:4" ht="15">
      <c r="C61" s="64"/>
      <c r="D61" s="64"/>
    </row>
    <row r="62" spans="3:4" ht="15">
      <c r="C62" s="64"/>
      <c r="D62" s="64"/>
    </row>
    <row r="63" spans="3:4" ht="15">
      <c r="C63" s="64"/>
      <c r="D63" s="64"/>
    </row>
    <row r="64" spans="3:4" ht="15">
      <c r="C64" s="64"/>
      <c r="D64" s="64"/>
    </row>
    <row r="65" spans="3:4" ht="15">
      <c r="C65" s="64"/>
      <c r="D65" s="64"/>
    </row>
    <row r="66" spans="3:4" ht="15">
      <c r="C66" s="64"/>
      <c r="D66" s="64"/>
    </row>
    <row r="67" spans="3:4" ht="15">
      <c r="C67" s="64"/>
      <c r="D67" s="64"/>
    </row>
    <row r="68" spans="3:4" ht="15">
      <c r="C68" s="64"/>
      <c r="D68" s="64"/>
    </row>
    <row r="69" spans="3:4" ht="15">
      <c r="C69" s="64"/>
      <c r="D69" s="64"/>
    </row>
    <row r="70" spans="3:4" ht="15">
      <c r="C70" s="64"/>
      <c r="D70" s="64"/>
    </row>
    <row r="71" spans="3:4" ht="15">
      <c r="C71" s="64"/>
      <c r="D71" s="64"/>
    </row>
    <row r="72" spans="3:4" ht="15">
      <c r="C72" s="64"/>
      <c r="D72" s="64"/>
    </row>
    <row r="73" spans="3:4" ht="15">
      <c r="C73" s="64"/>
      <c r="D73" s="64"/>
    </row>
    <row r="74" spans="3:4" ht="15">
      <c r="C74" s="64"/>
      <c r="D74" s="64"/>
    </row>
    <row r="75" spans="3:4" ht="15">
      <c r="C75" s="64"/>
      <c r="D75" s="64"/>
    </row>
    <row r="76" spans="3:4" ht="15">
      <c r="C76" s="64"/>
      <c r="D76" s="64"/>
    </row>
    <row r="77" spans="3:4" ht="15">
      <c r="C77" s="64"/>
      <c r="D77" s="64"/>
    </row>
    <row r="78" spans="3:4" ht="15">
      <c r="C78" s="64"/>
      <c r="D78" s="64"/>
    </row>
    <row r="79" spans="3:4" ht="15">
      <c r="C79" s="64"/>
      <c r="D79" s="64"/>
    </row>
    <row r="80" spans="3:4" ht="15">
      <c r="C80" s="64"/>
      <c r="D80" s="64"/>
    </row>
    <row r="81" spans="3:4" ht="15">
      <c r="C81" s="64"/>
      <c r="D81" s="64"/>
    </row>
    <row r="82" spans="3:4" ht="15">
      <c r="C82" s="64"/>
      <c r="D82" s="64"/>
    </row>
    <row r="83" spans="3:4" ht="15">
      <c r="C83" s="64"/>
      <c r="D83" s="64"/>
    </row>
    <row r="84" spans="3:4" ht="15">
      <c r="C84" s="64"/>
      <c r="D84" s="64"/>
    </row>
    <row r="85" spans="3:4" ht="15">
      <c r="C85" s="64"/>
      <c r="D85" s="64"/>
    </row>
    <row r="86" spans="3:4" ht="15">
      <c r="C86" s="64"/>
      <c r="D86" s="64"/>
    </row>
    <row r="87" spans="3:4" ht="15">
      <c r="C87" s="64"/>
      <c r="D87" s="64"/>
    </row>
    <row r="88" spans="3:4" ht="15">
      <c r="C88" s="64"/>
      <c r="D88" s="64"/>
    </row>
    <row r="89" spans="3:4" ht="15">
      <c r="C89" s="64"/>
      <c r="D89" s="64"/>
    </row>
    <row r="90" spans="3:4" ht="15">
      <c r="C90" s="64"/>
      <c r="D90" s="64"/>
    </row>
    <row r="91" spans="3:4" ht="15">
      <c r="C91" s="64"/>
      <c r="D91" s="64"/>
    </row>
    <row r="92" spans="3:4" ht="15">
      <c r="C92" s="64"/>
      <c r="D92" s="64"/>
    </row>
    <row r="93" spans="3:4" ht="15">
      <c r="C93" s="64"/>
      <c r="D93" s="64"/>
    </row>
    <row r="94" spans="3:4" ht="15">
      <c r="C94" s="64"/>
      <c r="D94" s="64"/>
    </row>
    <row r="95" spans="3:4" ht="15">
      <c r="C95" s="64"/>
      <c r="D95" s="64"/>
    </row>
    <row r="96" spans="3:4" ht="15">
      <c r="C96" s="64"/>
      <c r="D96" s="64"/>
    </row>
    <row r="97" spans="3:4" ht="15">
      <c r="C97" s="64"/>
      <c r="D97" s="64"/>
    </row>
    <row r="98" spans="3:4" ht="15">
      <c r="C98" s="64"/>
      <c r="D98" s="64"/>
    </row>
    <row r="99" spans="3:4" ht="15">
      <c r="C99" s="64"/>
      <c r="D99" s="64"/>
    </row>
    <row r="100" spans="3:4" ht="15">
      <c r="C100" s="64"/>
      <c r="D100" s="64"/>
    </row>
    <row r="101" spans="3:4" ht="15">
      <c r="C101" s="64"/>
      <c r="D101" s="64"/>
    </row>
    <row r="102" spans="3:4" ht="15">
      <c r="C102" s="64"/>
      <c r="D102" s="64"/>
    </row>
    <row r="103" spans="3:4" ht="15">
      <c r="C103" s="64"/>
      <c r="D103" s="64"/>
    </row>
    <row r="104" spans="3:4" ht="15">
      <c r="C104" s="64"/>
      <c r="D104" s="64"/>
    </row>
    <row r="105" spans="3:4" ht="15">
      <c r="C105" s="64"/>
      <c r="D105" s="64"/>
    </row>
    <row r="106" spans="3:4" ht="15">
      <c r="C106" s="64"/>
      <c r="D106" s="64"/>
    </row>
    <row r="107" spans="3:4" ht="15">
      <c r="C107" s="64"/>
      <c r="D107" s="64"/>
    </row>
    <row r="108" spans="3:4" ht="15">
      <c r="C108" s="64"/>
      <c r="D108" s="64"/>
    </row>
    <row r="109" spans="3:4" ht="15">
      <c r="C109" s="64"/>
      <c r="D109" s="64"/>
    </row>
    <row r="110" spans="3:4" ht="15">
      <c r="C110" s="64"/>
      <c r="D110" s="64"/>
    </row>
    <row r="111" spans="3:4" ht="15">
      <c r="C111" s="64"/>
      <c r="D111" s="64"/>
    </row>
    <row r="112" spans="3:4" ht="15">
      <c r="C112" s="64"/>
      <c r="D112" s="64"/>
    </row>
    <row r="113" spans="3:4" ht="15">
      <c r="C113" s="64"/>
      <c r="D113" s="64"/>
    </row>
    <row r="114" spans="3:4" ht="15">
      <c r="C114" s="64"/>
      <c r="D114" s="64"/>
    </row>
    <row r="115" spans="3:4" ht="15">
      <c r="C115" s="64"/>
      <c r="D115" s="64"/>
    </row>
    <row r="116" spans="3:4" ht="15">
      <c r="C116" s="64"/>
      <c r="D116" s="64"/>
    </row>
    <row r="117" spans="3:4" ht="15">
      <c r="C117" s="64"/>
      <c r="D117" s="64"/>
    </row>
    <row r="118" spans="3:4" ht="15">
      <c r="C118" s="64"/>
      <c r="D118" s="64"/>
    </row>
    <row r="119" spans="3:4" ht="15">
      <c r="C119" s="64"/>
      <c r="D119" s="64"/>
    </row>
    <row r="120" spans="3:4" ht="15">
      <c r="C120" s="64"/>
      <c r="D120" s="64"/>
    </row>
    <row r="121" spans="3:4" ht="15">
      <c r="C121" s="64"/>
      <c r="D121" s="64"/>
    </row>
    <row r="122" spans="3:4" ht="15">
      <c r="C122" s="64"/>
      <c r="D122" s="64"/>
    </row>
    <row r="123" spans="3:4" ht="15">
      <c r="C123" s="64"/>
      <c r="D123" s="64"/>
    </row>
    <row r="124" spans="3:4" ht="15">
      <c r="C124" s="64"/>
      <c r="D124" s="64"/>
    </row>
    <row r="125" spans="3:4" ht="15">
      <c r="C125" s="64"/>
      <c r="D125" s="64"/>
    </row>
    <row r="126" spans="3:4" ht="15">
      <c r="C126" s="64"/>
      <c r="D126" s="64"/>
    </row>
    <row r="127" spans="3:4" ht="15">
      <c r="C127" s="64"/>
      <c r="D127" s="64"/>
    </row>
    <row r="128" spans="3:4" ht="15">
      <c r="C128" s="64"/>
      <c r="D128" s="64"/>
    </row>
    <row r="129" spans="3:4" ht="15">
      <c r="C129" s="64"/>
      <c r="D129" s="64"/>
    </row>
    <row r="130" spans="3:4" ht="15">
      <c r="C130" s="64"/>
      <c r="D130" s="64"/>
    </row>
    <row r="131" spans="3:4" ht="15">
      <c r="C131" s="64"/>
      <c r="D131" s="64"/>
    </row>
    <row r="132" spans="3:4" ht="15">
      <c r="C132" s="64"/>
      <c r="D132" s="64"/>
    </row>
    <row r="133" spans="3:4" ht="15">
      <c r="C133" s="64"/>
      <c r="D133" s="64"/>
    </row>
    <row r="134" spans="3:4" ht="15">
      <c r="C134" s="64"/>
      <c r="D134" s="64"/>
    </row>
    <row r="135" spans="3:4" ht="15">
      <c r="C135" s="64"/>
      <c r="D135" s="64"/>
    </row>
    <row r="136" spans="3:4" ht="15">
      <c r="C136" s="64"/>
      <c r="D136" s="64"/>
    </row>
    <row r="137" spans="3:4" ht="15">
      <c r="C137" s="64"/>
      <c r="D137" s="64"/>
    </row>
    <row r="138" spans="3:4" ht="15">
      <c r="C138" s="64"/>
      <c r="D138" s="64"/>
    </row>
    <row r="139" spans="3:4" ht="15">
      <c r="C139" s="64"/>
      <c r="D139" s="64"/>
    </row>
    <row r="140" spans="3:4" ht="15">
      <c r="C140" s="64"/>
      <c r="D140" s="64"/>
    </row>
    <row r="141" spans="3:4" ht="15">
      <c r="C141" s="64"/>
      <c r="D141" s="64"/>
    </row>
    <row r="142" spans="3:4" ht="15">
      <c r="C142" s="64"/>
      <c r="D142" s="64"/>
    </row>
    <row r="143" spans="3:4" ht="15">
      <c r="C143" s="64"/>
      <c r="D143" s="64"/>
    </row>
    <row r="144" spans="3:4" ht="15">
      <c r="C144" s="64"/>
      <c r="D144" s="64"/>
    </row>
    <row r="145" spans="3:4" ht="15">
      <c r="C145" s="64"/>
      <c r="D145" s="64"/>
    </row>
    <row r="146" spans="3:4" ht="15">
      <c r="C146" s="64"/>
      <c r="D146" s="64"/>
    </row>
    <row r="147" spans="3:4" ht="15">
      <c r="C147" s="64"/>
      <c r="D147" s="64"/>
    </row>
    <row r="148" spans="3:4" ht="15">
      <c r="C148" s="64"/>
      <c r="D148" s="64"/>
    </row>
    <row r="149" spans="3:4" ht="15">
      <c r="C149" s="64"/>
      <c r="D149" s="64"/>
    </row>
    <row r="150" spans="3:4" ht="15">
      <c r="C150" s="64"/>
      <c r="D150" s="64"/>
    </row>
    <row r="151" spans="3:4" ht="15">
      <c r="C151" s="64"/>
      <c r="D151" s="64"/>
    </row>
    <row r="152" spans="3:4" ht="15">
      <c r="C152" s="64"/>
      <c r="D152" s="64"/>
    </row>
    <row r="153" spans="3:4" ht="15">
      <c r="C153" s="64"/>
      <c r="D153" s="64"/>
    </row>
    <row r="154" spans="3:4" ht="15">
      <c r="C154" s="64"/>
      <c r="D154" s="64"/>
    </row>
    <row r="155" spans="3:4" ht="15">
      <c r="C155" s="64"/>
      <c r="D155" s="64"/>
    </row>
    <row r="156" spans="3:4" ht="15">
      <c r="C156" s="64"/>
      <c r="D156" s="64"/>
    </row>
    <row r="157" spans="3:4" ht="15">
      <c r="C157" s="64"/>
      <c r="D157" s="64"/>
    </row>
    <row r="158" spans="3:4" ht="15">
      <c r="C158" s="64"/>
      <c r="D158" s="64"/>
    </row>
  </sheetData>
  <sheetProtection/>
  <mergeCells count="4">
    <mergeCell ref="C1:D1"/>
    <mergeCell ref="A3:D3"/>
    <mergeCell ref="A5:A6"/>
    <mergeCell ref="B5:B6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23"/>
  <sheetViews>
    <sheetView zoomScalePageLayoutView="0" workbookViewId="0" topLeftCell="A16">
      <selection activeCell="C8" sqref="C8"/>
    </sheetView>
  </sheetViews>
  <sheetFormatPr defaultColWidth="9.125" defaultRowHeight="12.75"/>
  <cols>
    <col min="1" max="1" width="20.125" style="149" customWidth="1"/>
    <col min="2" max="2" width="28.00390625" style="149" bestFit="1" customWidth="1"/>
    <col min="3" max="3" width="66.50390625" style="150" customWidth="1"/>
    <col min="4" max="16384" width="9.125" style="149" customWidth="1"/>
  </cols>
  <sheetData>
    <row r="1" ht="66.75" customHeight="1">
      <c r="C1" s="223" t="s">
        <v>247</v>
      </c>
    </row>
    <row r="2" ht="23.25" customHeight="1">
      <c r="C2" s="223" t="s">
        <v>448</v>
      </c>
    </row>
    <row r="4" spans="1:3" s="151" customFormat="1" ht="41.25" customHeight="1">
      <c r="A4" s="421" t="s">
        <v>248</v>
      </c>
      <c r="B4" s="422"/>
      <c r="C4" s="422"/>
    </row>
    <row r="5" spans="1:3" s="151" customFormat="1" ht="18" thickBot="1">
      <c r="A5" s="152"/>
      <c r="C5" s="150"/>
    </row>
    <row r="6" spans="1:3" s="153" customFormat="1" ht="39" customHeight="1" thickBot="1">
      <c r="A6" s="371" t="s">
        <v>102</v>
      </c>
      <c r="B6" s="372" t="s">
        <v>100</v>
      </c>
      <c r="C6" s="373" t="s">
        <v>158</v>
      </c>
    </row>
    <row r="7" spans="1:3" ht="20.25" customHeight="1" thickBot="1">
      <c r="A7" s="423" t="s">
        <v>249</v>
      </c>
      <c r="B7" s="424"/>
      <c r="C7" s="425"/>
    </row>
    <row r="8" spans="1:3" s="155" customFormat="1" ht="90">
      <c r="A8" s="370" t="s">
        <v>250</v>
      </c>
      <c r="B8" s="359" t="s">
        <v>253</v>
      </c>
      <c r="C8" s="363" t="s">
        <v>251</v>
      </c>
    </row>
    <row r="9" spans="1:3" s="155" customFormat="1" ht="90">
      <c r="A9" s="362" t="s">
        <v>250</v>
      </c>
      <c r="B9" s="359" t="s">
        <v>252</v>
      </c>
      <c r="C9" s="363" t="s">
        <v>251</v>
      </c>
    </row>
    <row r="10" spans="1:3" ht="90">
      <c r="A10" s="364" t="s">
        <v>250</v>
      </c>
      <c r="B10" s="154" t="s">
        <v>254</v>
      </c>
      <c r="C10" s="207" t="s">
        <v>255</v>
      </c>
    </row>
    <row r="11" spans="1:3" ht="108">
      <c r="A11" s="362" t="s">
        <v>250</v>
      </c>
      <c r="B11" s="359" t="s">
        <v>256</v>
      </c>
      <c r="C11" s="365" t="s">
        <v>257</v>
      </c>
    </row>
    <row r="12" spans="1:3" ht="36">
      <c r="A12" s="362" t="s">
        <v>250</v>
      </c>
      <c r="B12" s="358" t="s">
        <v>258</v>
      </c>
      <c r="C12" s="366" t="s">
        <v>259</v>
      </c>
    </row>
    <row r="13" spans="1:3" ht="42" customHeight="1">
      <c r="A13" s="362" t="s">
        <v>250</v>
      </c>
      <c r="B13" s="358" t="s">
        <v>260</v>
      </c>
      <c r="C13" s="367" t="s">
        <v>177</v>
      </c>
    </row>
    <row r="14" spans="1:3" ht="58.5" customHeight="1">
      <c r="A14" s="362" t="s">
        <v>250</v>
      </c>
      <c r="B14" s="358" t="s">
        <v>263</v>
      </c>
      <c r="C14" s="367" t="s">
        <v>261</v>
      </c>
    </row>
    <row r="15" spans="1:3" ht="36">
      <c r="A15" s="362" t="s">
        <v>250</v>
      </c>
      <c r="B15" s="358" t="s">
        <v>262</v>
      </c>
      <c r="C15" s="367" t="s">
        <v>191</v>
      </c>
    </row>
    <row r="16" spans="1:3" ht="18">
      <c r="A16" s="362" t="s">
        <v>250</v>
      </c>
      <c r="B16" s="358" t="s">
        <v>264</v>
      </c>
      <c r="C16" s="367" t="s">
        <v>193</v>
      </c>
    </row>
    <row r="17" spans="1:3" ht="36">
      <c r="A17" s="362" t="s">
        <v>250</v>
      </c>
      <c r="B17" s="358" t="s">
        <v>108</v>
      </c>
      <c r="C17" s="367" t="s">
        <v>265</v>
      </c>
    </row>
    <row r="18" spans="1:3" ht="18">
      <c r="A18" s="362" t="s">
        <v>250</v>
      </c>
      <c r="B18" s="360" t="s">
        <v>266</v>
      </c>
      <c r="C18" s="363" t="s">
        <v>267</v>
      </c>
    </row>
    <row r="19" spans="1:3" ht="63.75" customHeight="1">
      <c r="A19" s="362" t="s">
        <v>250</v>
      </c>
      <c r="B19" s="361" t="s">
        <v>268</v>
      </c>
      <c r="C19" s="368" t="s">
        <v>269</v>
      </c>
    </row>
    <row r="20" spans="1:3" ht="90">
      <c r="A20" s="362" t="s">
        <v>250</v>
      </c>
      <c r="B20" s="361" t="s">
        <v>270</v>
      </c>
      <c r="C20" s="369" t="s">
        <v>271</v>
      </c>
    </row>
    <row r="21" spans="1:3" ht="90">
      <c r="A21" s="362" t="s">
        <v>250</v>
      </c>
      <c r="B21" s="361" t="s">
        <v>272</v>
      </c>
      <c r="C21" s="368" t="s">
        <v>273</v>
      </c>
    </row>
    <row r="22" spans="1:3" ht="45" customHeight="1">
      <c r="A22" s="362" t="s">
        <v>250</v>
      </c>
      <c r="B22" s="361" t="s">
        <v>274</v>
      </c>
      <c r="C22" s="368" t="s">
        <v>275</v>
      </c>
    </row>
    <row r="23" spans="1:3" ht="36">
      <c r="A23" s="362" t="s">
        <v>250</v>
      </c>
      <c r="B23" s="361" t="s">
        <v>276</v>
      </c>
      <c r="C23" s="368" t="s">
        <v>277</v>
      </c>
    </row>
  </sheetData>
  <sheetProtection/>
  <mergeCells count="2">
    <mergeCell ref="A4:C4"/>
    <mergeCell ref="A7:C7"/>
  </mergeCells>
  <printOptions/>
  <pageMargins left="0.5905511811023623" right="0.3937007874015748" top="0.5118110236220472" bottom="0.984251968503937" header="0.5118110236220472" footer="0.5118110236220472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5"/>
  <sheetViews>
    <sheetView zoomScalePageLayoutView="0" workbookViewId="0" topLeftCell="A1">
      <selection activeCell="C15" sqref="A1:C15"/>
    </sheetView>
  </sheetViews>
  <sheetFormatPr defaultColWidth="9.00390625" defaultRowHeight="12.75"/>
  <cols>
    <col min="1" max="1" width="11.00390625" style="0" customWidth="1"/>
    <col min="2" max="2" width="39.50390625" style="0" customWidth="1"/>
    <col min="3" max="3" width="68.875" style="0" customWidth="1"/>
  </cols>
  <sheetData>
    <row r="1" spans="1:10" ht="55.5" customHeight="1">
      <c r="A1" s="16"/>
      <c r="B1" s="16"/>
      <c r="C1" s="80" t="s">
        <v>278</v>
      </c>
      <c r="D1" s="17"/>
      <c r="E1" s="17"/>
      <c r="F1" s="17"/>
      <c r="G1" s="17"/>
      <c r="H1" s="17"/>
      <c r="I1" s="17"/>
      <c r="J1" s="17"/>
    </row>
    <row r="2" spans="1:3" ht="18">
      <c r="A2" s="16"/>
      <c r="B2" s="16"/>
      <c r="C2" s="234" t="s">
        <v>449</v>
      </c>
    </row>
    <row r="3" spans="1:3" ht="18">
      <c r="A3" s="16"/>
      <c r="B3" s="16"/>
      <c r="C3" s="233"/>
    </row>
    <row r="4" spans="1:3" ht="66" customHeight="1" thickBot="1">
      <c r="A4" s="426" t="s">
        <v>279</v>
      </c>
      <c r="B4" s="426"/>
      <c r="C4" s="426"/>
    </row>
    <row r="5" spans="1:3" s="81" customFormat="1" ht="46.5" customHeight="1">
      <c r="A5" s="129" t="s">
        <v>97</v>
      </c>
      <c r="B5" s="130" t="s">
        <v>98</v>
      </c>
      <c r="C5" s="131" t="s">
        <v>99</v>
      </c>
    </row>
    <row r="6" spans="1:3" ht="27.75">
      <c r="A6" s="164" t="s">
        <v>250</v>
      </c>
      <c r="B6" s="123"/>
      <c r="C6" s="124" t="s">
        <v>249</v>
      </c>
    </row>
    <row r="7" spans="1:3" ht="27.75">
      <c r="A7" s="125" t="s">
        <v>250</v>
      </c>
      <c r="B7" s="126" t="s">
        <v>280</v>
      </c>
      <c r="C7" s="119" t="s">
        <v>281</v>
      </c>
    </row>
    <row r="8" spans="1:3" ht="27.75">
      <c r="A8" s="125" t="s">
        <v>250</v>
      </c>
      <c r="B8" s="126" t="s">
        <v>282</v>
      </c>
      <c r="C8" s="119" t="s">
        <v>283</v>
      </c>
    </row>
    <row r="9" spans="1:3" ht="27.75">
      <c r="A9" s="125" t="s">
        <v>250</v>
      </c>
      <c r="B9" s="126" t="s">
        <v>284</v>
      </c>
      <c r="C9" s="119" t="s">
        <v>285</v>
      </c>
    </row>
    <row r="10" spans="1:3" ht="27.75">
      <c r="A10" s="125" t="s">
        <v>250</v>
      </c>
      <c r="B10" s="126" t="s">
        <v>286</v>
      </c>
      <c r="C10" s="119" t="s">
        <v>287</v>
      </c>
    </row>
    <row r="11" spans="1:3" ht="27.75">
      <c r="A11" s="125" t="s">
        <v>250</v>
      </c>
      <c r="B11" s="126" t="s">
        <v>288</v>
      </c>
      <c r="C11" s="120" t="s">
        <v>289</v>
      </c>
    </row>
    <row r="12" spans="1:3" ht="69.75">
      <c r="A12" s="125" t="s">
        <v>250</v>
      </c>
      <c r="B12" s="126" t="s">
        <v>290</v>
      </c>
      <c r="C12" s="121" t="s">
        <v>291</v>
      </c>
    </row>
    <row r="13" spans="1:3" ht="33" customHeight="1">
      <c r="A13" s="125" t="s">
        <v>250</v>
      </c>
      <c r="B13" s="126" t="s">
        <v>292</v>
      </c>
      <c r="C13" s="119" t="s">
        <v>293</v>
      </c>
    </row>
    <row r="14" spans="1:3" ht="27.75">
      <c r="A14" s="125" t="s">
        <v>250</v>
      </c>
      <c r="B14" s="126" t="s">
        <v>294</v>
      </c>
      <c r="C14" s="119" t="s">
        <v>295</v>
      </c>
    </row>
    <row r="15" spans="1:3" ht="42" thickBot="1">
      <c r="A15" s="127" t="s">
        <v>250</v>
      </c>
      <c r="B15" s="128" t="s">
        <v>296</v>
      </c>
      <c r="C15" s="122" t="s">
        <v>297</v>
      </c>
    </row>
  </sheetData>
  <sheetProtection/>
  <mergeCells count="1"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17"/>
  <sheetViews>
    <sheetView view="pageBreakPreview" zoomScale="60" zoomScalePageLayoutView="0" workbookViewId="0" topLeftCell="A1">
      <selection activeCell="C2" sqref="C2:D2"/>
    </sheetView>
  </sheetViews>
  <sheetFormatPr defaultColWidth="9.125" defaultRowHeight="12.75"/>
  <cols>
    <col min="1" max="1" width="32.25390625" style="18" customWidth="1"/>
    <col min="2" max="2" width="53.75390625" style="18" customWidth="1"/>
    <col min="3" max="3" width="28.875" style="18" customWidth="1"/>
    <col min="4" max="16384" width="9.125" style="18" customWidth="1"/>
  </cols>
  <sheetData>
    <row r="1" spans="2:4" ht="84" customHeight="1">
      <c r="B1" s="427" t="s">
        <v>305</v>
      </c>
      <c r="C1" s="427"/>
      <c r="D1" s="427"/>
    </row>
    <row r="2" spans="2:4" ht="15">
      <c r="B2" s="160"/>
      <c r="C2" s="427" t="s">
        <v>450</v>
      </c>
      <c r="D2" s="427"/>
    </row>
    <row r="3" ht="12.75">
      <c r="C3" s="19"/>
    </row>
    <row r="4" ht="12.75">
      <c r="C4" s="19"/>
    </row>
    <row r="5" spans="1:3" s="78" customFormat="1" ht="69" customHeight="1">
      <c r="A5" s="421" t="s">
        <v>298</v>
      </c>
      <c r="B5" s="428"/>
      <c r="C5" s="428"/>
    </row>
    <row r="6" spans="1:3" s="78" customFormat="1" ht="18">
      <c r="A6" s="77"/>
      <c r="C6" s="79"/>
    </row>
    <row r="7" spans="1:3" s="85" customFormat="1" ht="18.75" customHeight="1">
      <c r="A7" s="429" t="s">
        <v>100</v>
      </c>
      <c r="B7" s="431" t="s">
        <v>101</v>
      </c>
      <c r="C7" s="405" t="s">
        <v>299</v>
      </c>
    </row>
    <row r="8" spans="1:3" s="85" customFormat="1" ht="36">
      <c r="A8" s="430"/>
      <c r="B8" s="431"/>
      <c r="C8" s="66" t="s">
        <v>300</v>
      </c>
    </row>
    <row r="9" spans="1:3" s="9" customFormat="1" ht="18">
      <c r="A9" s="156">
        <v>1</v>
      </c>
      <c r="B9" s="66">
        <v>2</v>
      </c>
      <c r="C9" s="82">
        <v>4</v>
      </c>
    </row>
    <row r="10" spans="1:3" s="9" customFormat="1" ht="126">
      <c r="A10" s="156" t="s">
        <v>301</v>
      </c>
      <c r="B10" s="407" t="s">
        <v>302</v>
      </c>
      <c r="C10" s="406">
        <v>100</v>
      </c>
    </row>
    <row r="11" spans="1:3" s="153" customFormat="1" ht="54">
      <c r="A11" s="88" t="s">
        <v>304</v>
      </c>
      <c r="B11" s="88" t="s">
        <v>303</v>
      </c>
      <c r="C11" s="356">
        <v>100</v>
      </c>
    </row>
    <row r="12" spans="1:3" s="153" customFormat="1" ht="36">
      <c r="A12" s="88" t="s">
        <v>176</v>
      </c>
      <c r="B12" s="88" t="s">
        <v>177</v>
      </c>
      <c r="C12" s="111">
        <v>100</v>
      </c>
    </row>
    <row r="13" spans="1:3" s="9" customFormat="1" ht="36">
      <c r="A13" s="111" t="s">
        <v>190</v>
      </c>
      <c r="B13" s="357" t="s">
        <v>191</v>
      </c>
      <c r="C13" s="111">
        <v>100</v>
      </c>
    </row>
    <row r="14" spans="1:3" s="9" customFormat="1" ht="36">
      <c r="A14" s="111" t="s">
        <v>192</v>
      </c>
      <c r="B14" s="357" t="s">
        <v>193</v>
      </c>
      <c r="C14" s="111">
        <v>100</v>
      </c>
    </row>
    <row r="15" spans="1:3" s="9" customFormat="1" ht="18">
      <c r="A15" s="157"/>
      <c r="B15" s="158"/>
      <c r="C15" s="83"/>
    </row>
    <row r="16" spans="1:3" s="84" customFormat="1" ht="18">
      <c r="A16"/>
      <c r="B16"/>
      <c r="C16"/>
    </row>
    <row r="17" s="9" customFormat="1" ht="18">
      <c r="A17" s="84"/>
    </row>
  </sheetData>
  <sheetProtection/>
  <mergeCells count="5">
    <mergeCell ref="B1:D1"/>
    <mergeCell ref="C2:D2"/>
    <mergeCell ref="A5:C5"/>
    <mergeCell ref="A7:A8"/>
    <mergeCell ref="B7:B8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35"/>
  <sheetViews>
    <sheetView zoomScaleSheetLayoutView="50" zoomScalePageLayoutView="0" workbookViewId="0" topLeftCell="A31">
      <selection activeCell="E12" sqref="E12"/>
    </sheetView>
  </sheetViews>
  <sheetFormatPr defaultColWidth="9.00390625" defaultRowHeight="12.75"/>
  <cols>
    <col min="1" max="1" width="14.75390625" style="228" customWidth="1"/>
    <col min="2" max="2" width="30.875" style="229" customWidth="1"/>
    <col min="3" max="3" width="53.125" style="230" customWidth="1"/>
    <col min="4" max="4" width="20.75390625" style="231" hidden="1" customWidth="1"/>
    <col min="5" max="5" width="22.125" style="232" customWidth="1"/>
  </cols>
  <sheetData>
    <row r="1" spans="1:5" s="18" customFormat="1" ht="47.25" customHeight="1">
      <c r="A1" s="159"/>
      <c r="B1" s="21"/>
      <c r="C1" s="427" t="s">
        <v>306</v>
      </c>
      <c r="D1" s="427"/>
      <c r="E1" s="427"/>
    </row>
    <row r="2" spans="1:5" s="18" customFormat="1" ht="20.25" customHeight="1">
      <c r="A2" s="159"/>
      <c r="B2" s="21"/>
      <c r="C2" s="160"/>
      <c r="D2" s="427" t="s">
        <v>451</v>
      </c>
      <c r="E2" s="427"/>
    </row>
    <row r="3" spans="1:5" s="18" customFormat="1" ht="20.25" customHeight="1">
      <c r="A3" s="159"/>
      <c r="B3" s="21"/>
      <c r="C3" s="160"/>
      <c r="D3" s="223"/>
      <c r="E3" s="223"/>
    </row>
    <row r="4" spans="1:5" s="9" customFormat="1" ht="43.5" customHeight="1">
      <c r="A4" s="432" t="s">
        <v>307</v>
      </c>
      <c r="B4" s="433"/>
      <c r="C4" s="433"/>
      <c r="D4" s="433"/>
      <c r="E4" s="433"/>
    </row>
    <row r="5" spans="1:5" s="9" customFormat="1" ht="18">
      <c r="A5" s="224"/>
      <c r="B5" s="225"/>
      <c r="C5" s="226"/>
      <c r="D5" s="227"/>
      <c r="E5" s="161" t="s">
        <v>56</v>
      </c>
    </row>
    <row r="6" spans="1:5" s="400" customFormat="1" ht="18.75" customHeight="1">
      <c r="A6" s="434" t="s">
        <v>159</v>
      </c>
      <c r="B6" s="434" t="s">
        <v>160</v>
      </c>
      <c r="C6" s="434" t="s">
        <v>101</v>
      </c>
      <c r="D6" s="436" t="s">
        <v>131</v>
      </c>
      <c r="E6" s="437"/>
    </row>
    <row r="7" spans="1:5" s="401" customFormat="1" ht="37.5" customHeight="1">
      <c r="A7" s="435"/>
      <c r="B7" s="435"/>
      <c r="C7" s="435"/>
      <c r="D7" s="438"/>
      <c r="E7" s="439"/>
    </row>
    <row r="8" spans="1:5" s="9" customFormat="1" ht="18">
      <c r="A8" s="71">
        <v>1</v>
      </c>
      <c r="B8" s="71">
        <v>2</v>
      </c>
      <c r="C8" s="71">
        <v>3</v>
      </c>
      <c r="D8" s="71">
        <v>4</v>
      </c>
      <c r="E8" s="71">
        <v>4</v>
      </c>
    </row>
    <row r="9" spans="1:5" s="87" customFormat="1" ht="17.25">
      <c r="A9" s="381" t="s">
        <v>127</v>
      </c>
      <c r="B9" s="382" t="s">
        <v>161</v>
      </c>
      <c r="C9" s="383" t="s">
        <v>67</v>
      </c>
      <c r="D9" s="384">
        <v>250020.8</v>
      </c>
      <c r="E9" s="384">
        <v>3842</v>
      </c>
    </row>
    <row r="10" spans="1:5" s="9" customFormat="1" ht="18">
      <c r="A10" s="374" t="s">
        <v>127</v>
      </c>
      <c r="B10" s="375"/>
      <c r="C10" s="178" t="s">
        <v>68</v>
      </c>
      <c r="D10" s="376">
        <v>230605.2</v>
      </c>
      <c r="E10" s="376">
        <v>3042</v>
      </c>
    </row>
    <row r="11" spans="1:5" s="9" customFormat="1" ht="23.25" customHeight="1">
      <c r="A11" s="176" t="s">
        <v>105</v>
      </c>
      <c r="B11" s="375" t="s">
        <v>162</v>
      </c>
      <c r="C11" s="178" t="s">
        <v>163</v>
      </c>
      <c r="D11" s="376">
        <v>140437</v>
      </c>
      <c r="E11" s="376">
        <v>241</v>
      </c>
    </row>
    <row r="12" spans="1:5" s="87" customFormat="1" ht="133.5" customHeight="1">
      <c r="A12" s="176" t="s">
        <v>105</v>
      </c>
      <c r="B12" s="375" t="s">
        <v>128</v>
      </c>
      <c r="C12" s="178" t="s">
        <v>129</v>
      </c>
      <c r="D12" s="376">
        <v>136000</v>
      </c>
      <c r="E12" s="376">
        <v>238</v>
      </c>
    </row>
    <row r="13" spans="1:5" s="87" customFormat="1" ht="74.25" customHeight="1">
      <c r="A13" s="176" t="s">
        <v>105</v>
      </c>
      <c r="B13" s="375" t="s">
        <v>130</v>
      </c>
      <c r="C13" s="178" t="s">
        <v>173</v>
      </c>
      <c r="D13" s="376">
        <v>3100</v>
      </c>
      <c r="E13" s="376">
        <v>1</v>
      </c>
    </row>
    <row r="14" spans="1:5" s="87" customFormat="1" ht="72">
      <c r="A14" s="176" t="s">
        <v>105</v>
      </c>
      <c r="B14" s="375" t="s">
        <v>174</v>
      </c>
      <c r="C14" s="178" t="s">
        <v>175</v>
      </c>
      <c r="D14" s="376">
        <v>1300</v>
      </c>
      <c r="E14" s="376">
        <v>2</v>
      </c>
    </row>
    <row r="15" spans="1:5" s="87" customFormat="1" ht="18">
      <c r="A15" s="176" t="s">
        <v>105</v>
      </c>
      <c r="B15" s="375" t="s">
        <v>309</v>
      </c>
      <c r="C15" s="178" t="s">
        <v>72</v>
      </c>
      <c r="D15" s="376">
        <v>18700</v>
      </c>
      <c r="E15" s="376">
        <v>2801</v>
      </c>
    </row>
    <row r="16" spans="1:5" s="87" customFormat="1" ht="25.5" customHeight="1">
      <c r="A16" s="176" t="s">
        <v>105</v>
      </c>
      <c r="B16" s="375" t="s">
        <v>308</v>
      </c>
      <c r="C16" s="178" t="s">
        <v>310</v>
      </c>
      <c r="D16" s="376">
        <v>18700</v>
      </c>
      <c r="E16" s="376">
        <v>170</v>
      </c>
    </row>
    <row r="17" spans="1:5" s="87" customFormat="1" ht="70.5" customHeight="1">
      <c r="A17" s="176" t="s">
        <v>105</v>
      </c>
      <c r="B17" s="375" t="s">
        <v>311</v>
      </c>
      <c r="C17" s="178" t="s">
        <v>312</v>
      </c>
      <c r="D17" s="376"/>
      <c r="E17" s="376">
        <v>170</v>
      </c>
    </row>
    <row r="18" spans="1:5" s="9" customFormat="1" ht="24.75" customHeight="1">
      <c r="A18" s="176" t="s">
        <v>105</v>
      </c>
      <c r="B18" s="375" t="s">
        <v>313</v>
      </c>
      <c r="C18" s="178" t="s">
        <v>314</v>
      </c>
      <c r="D18" s="376">
        <v>1400</v>
      </c>
      <c r="E18" s="376">
        <v>2631</v>
      </c>
    </row>
    <row r="19" spans="1:5" s="87" customFormat="1" ht="18">
      <c r="A19" s="176" t="s">
        <v>105</v>
      </c>
      <c r="B19" s="377" t="s">
        <v>315</v>
      </c>
      <c r="C19" s="178" t="s">
        <v>316</v>
      </c>
      <c r="D19" s="376">
        <v>1400</v>
      </c>
      <c r="E19" s="376">
        <v>2300</v>
      </c>
    </row>
    <row r="20" spans="1:5" s="9" customFormat="1" ht="66" customHeight="1">
      <c r="A20" s="176" t="s">
        <v>105</v>
      </c>
      <c r="B20" s="377" t="s">
        <v>317</v>
      </c>
      <c r="C20" s="178" t="s">
        <v>318</v>
      </c>
      <c r="D20" s="376">
        <v>5190</v>
      </c>
      <c r="E20" s="376">
        <v>2300</v>
      </c>
    </row>
    <row r="21" spans="1:5" s="87" customFormat="1" ht="18">
      <c r="A21" s="176" t="s">
        <v>105</v>
      </c>
      <c r="B21" s="375" t="s">
        <v>319</v>
      </c>
      <c r="C21" s="178" t="s">
        <v>320</v>
      </c>
      <c r="D21" s="376">
        <v>4100</v>
      </c>
      <c r="E21" s="376">
        <v>331</v>
      </c>
    </row>
    <row r="22" spans="1:5" s="87" customFormat="1" ht="69" customHeight="1">
      <c r="A22" s="176" t="s">
        <v>105</v>
      </c>
      <c r="B22" s="375" t="s">
        <v>321</v>
      </c>
      <c r="C22" s="178" t="s">
        <v>322</v>
      </c>
      <c r="D22" s="376">
        <v>1000</v>
      </c>
      <c r="E22" s="376">
        <v>331</v>
      </c>
    </row>
    <row r="23" spans="1:5" s="84" customFormat="1" ht="18">
      <c r="A23" s="176" t="s">
        <v>127</v>
      </c>
      <c r="B23" s="375"/>
      <c r="C23" s="178" t="s">
        <v>69</v>
      </c>
      <c r="D23" s="376">
        <v>19415.6</v>
      </c>
      <c r="E23" s="376">
        <v>800</v>
      </c>
    </row>
    <row r="24" spans="1:5" s="84" customFormat="1" ht="60" customHeight="1">
      <c r="A24" s="176" t="s">
        <v>250</v>
      </c>
      <c r="B24" s="375" t="s">
        <v>73</v>
      </c>
      <c r="C24" s="178" t="s">
        <v>74</v>
      </c>
      <c r="D24" s="376">
        <v>10721.3</v>
      </c>
      <c r="E24" s="376">
        <v>800</v>
      </c>
    </row>
    <row r="25" spans="1:5" s="84" customFormat="1" ht="133.5" customHeight="1">
      <c r="A25" s="176" t="s">
        <v>250</v>
      </c>
      <c r="B25" s="375" t="s">
        <v>323</v>
      </c>
      <c r="C25" s="178" t="s">
        <v>324</v>
      </c>
      <c r="D25" s="376">
        <v>10000</v>
      </c>
      <c r="E25" s="376">
        <v>800</v>
      </c>
    </row>
    <row r="26" spans="1:5" ht="17.25" customHeight="1">
      <c r="A26" s="385" t="s">
        <v>250</v>
      </c>
      <c r="B26" s="382" t="s">
        <v>84</v>
      </c>
      <c r="C26" s="383" t="s">
        <v>181</v>
      </c>
      <c r="D26" s="384">
        <v>391021.2</v>
      </c>
      <c r="E26" s="384">
        <v>5133.8</v>
      </c>
    </row>
    <row r="27" spans="1:5" ht="54" customHeight="1">
      <c r="A27" s="176" t="s">
        <v>250</v>
      </c>
      <c r="B27" s="375" t="s">
        <v>182</v>
      </c>
      <c r="C27" s="178" t="s">
        <v>183</v>
      </c>
      <c r="D27" s="376">
        <v>391021.2</v>
      </c>
      <c r="E27" s="376">
        <v>5133.8</v>
      </c>
    </row>
    <row r="28" spans="1:5" ht="39" customHeight="1">
      <c r="A28" s="176" t="s">
        <v>250</v>
      </c>
      <c r="B28" s="375" t="s">
        <v>106</v>
      </c>
      <c r="C28" s="178" t="s">
        <v>107</v>
      </c>
      <c r="D28" s="376">
        <v>90674.7</v>
      </c>
      <c r="E28" s="376">
        <v>2059.1</v>
      </c>
    </row>
    <row r="29" spans="1:5" ht="88.5" customHeight="1">
      <c r="A29" s="176" t="s">
        <v>250</v>
      </c>
      <c r="B29" s="375" t="s">
        <v>108</v>
      </c>
      <c r="C29" s="178" t="s">
        <v>325</v>
      </c>
      <c r="D29" s="376">
        <v>90674.7</v>
      </c>
      <c r="E29" s="376">
        <v>1014.4</v>
      </c>
    </row>
    <row r="30" spans="1:5" ht="67.5" customHeight="1">
      <c r="A30" s="176" t="s">
        <v>250</v>
      </c>
      <c r="B30" s="375" t="s">
        <v>108</v>
      </c>
      <c r="C30" s="178" t="s">
        <v>326</v>
      </c>
      <c r="D30" s="376">
        <v>0</v>
      </c>
      <c r="E30" s="376">
        <v>1044.7</v>
      </c>
    </row>
    <row r="31" spans="1:5" ht="42" customHeight="1">
      <c r="A31" s="176" t="s">
        <v>250</v>
      </c>
      <c r="B31" s="375" t="s">
        <v>109</v>
      </c>
      <c r="C31" s="178" t="s">
        <v>110</v>
      </c>
      <c r="D31" s="376">
        <v>256452.2</v>
      </c>
      <c r="E31" s="376">
        <v>60.9</v>
      </c>
    </row>
    <row r="32" spans="1:5" ht="80.25" customHeight="1">
      <c r="A32" s="176" t="s">
        <v>250</v>
      </c>
      <c r="B32" s="375" t="s">
        <v>327</v>
      </c>
      <c r="C32" s="178" t="s">
        <v>48</v>
      </c>
      <c r="D32" s="376">
        <v>384.2</v>
      </c>
      <c r="E32" s="376">
        <v>60.9</v>
      </c>
    </row>
    <row r="33" spans="1:5" ht="18">
      <c r="A33" s="176" t="s">
        <v>250</v>
      </c>
      <c r="B33" s="375" t="s">
        <v>47</v>
      </c>
      <c r="C33" s="178" t="s">
        <v>46</v>
      </c>
      <c r="D33" s="376">
        <v>0</v>
      </c>
      <c r="E33" s="376">
        <v>3013.8</v>
      </c>
    </row>
    <row r="34" spans="1:5" ht="113.25" customHeight="1">
      <c r="A34" s="176" t="s">
        <v>250</v>
      </c>
      <c r="B34" s="375" t="s">
        <v>328</v>
      </c>
      <c r="C34" s="178" t="s">
        <v>329</v>
      </c>
      <c r="D34" s="376">
        <v>0</v>
      </c>
      <c r="E34" s="376">
        <v>3013.8</v>
      </c>
    </row>
    <row r="35" spans="1:5" ht="17.25">
      <c r="A35" s="402"/>
      <c r="B35" s="403"/>
      <c r="C35" s="383" t="s">
        <v>180</v>
      </c>
      <c r="D35" s="404">
        <v>641042</v>
      </c>
      <c r="E35" s="404">
        <f>E26+E9</f>
        <v>8975.8</v>
      </c>
    </row>
  </sheetData>
  <sheetProtection/>
  <mergeCells count="7">
    <mergeCell ref="C1:E1"/>
    <mergeCell ref="A4:E4"/>
    <mergeCell ref="D2:E2"/>
    <mergeCell ref="A6:A7"/>
    <mergeCell ref="B6:B7"/>
    <mergeCell ref="C6:C7"/>
    <mergeCell ref="D6:E7"/>
  </mergeCells>
  <printOptions/>
  <pageMargins left="0.8" right="0.49" top="0.5118110236220472" bottom="0" header="0.5118110236220472" footer="0.4330708661417323"/>
  <pageSetup fitToHeight="0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36"/>
  <sheetViews>
    <sheetView zoomScalePageLayoutView="0" workbookViewId="0" topLeftCell="A31">
      <selection activeCell="E10" sqref="E10"/>
    </sheetView>
  </sheetViews>
  <sheetFormatPr defaultColWidth="9.00390625" defaultRowHeight="12.75"/>
  <cols>
    <col min="1" max="1" width="15.125" style="228" customWidth="1"/>
    <col min="2" max="2" width="30.875" style="229" customWidth="1"/>
    <col min="3" max="3" width="53.125" style="230" customWidth="1"/>
    <col min="4" max="4" width="22.125" style="231" hidden="1" customWidth="1"/>
    <col min="5" max="5" width="23.75390625" style="232" customWidth="1"/>
    <col min="6" max="6" width="21.875" style="0" customWidth="1"/>
  </cols>
  <sheetData>
    <row r="1" spans="1:6" s="18" customFormat="1" ht="79.5" customHeight="1">
      <c r="A1" s="159"/>
      <c r="B1" s="21"/>
      <c r="C1" s="4"/>
      <c r="D1" s="4"/>
      <c r="E1" s="427" t="s">
        <v>330</v>
      </c>
      <c r="F1" s="427"/>
    </row>
    <row r="2" spans="1:7" s="18" customFormat="1" ht="20.25" customHeight="1">
      <c r="A2" s="159"/>
      <c r="B2" s="21"/>
      <c r="C2" s="160"/>
      <c r="F2" s="223" t="s">
        <v>452</v>
      </c>
      <c r="G2" s="4"/>
    </row>
    <row r="3" spans="1:5" s="18" customFormat="1" ht="20.25" customHeight="1">
      <c r="A3" s="159"/>
      <c r="B3" s="21"/>
      <c r="C3" s="160"/>
      <c r="D3" s="223"/>
      <c r="E3" s="223"/>
    </row>
    <row r="4" spans="1:6" s="9" customFormat="1" ht="43.5" customHeight="1">
      <c r="A4" s="432" t="s">
        <v>331</v>
      </c>
      <c r="B4" s="432"/>
      <c r="C4" s="432"/>
      <c r="D4" s="432"/>
      <c r="E4" s="432"/>
      <c r="F4" s="432"/>
    </row>
    <row r="5" spans="1:6" s="9" customFormat="1" ht="18">
      <c r="A5" s="224"/>
      <c r="B5" s="225"/>
      <c r="C5" s="226"/>
      <c r="D5" s="227"/>
      <c r="E5" s="440" t="s">
        <v>56</v>
      </c>
      <c r="F5" s="440"/>
    </row>
    <row r="6" spans="1:6" s="162" customFormat="1" ht="18.75" customHeight="1">
      <c r="A6" s="434" t="s">
        <v>159</v>
      </c>
      <c r="B6" s="434" t="s">
        <v>160</v>
      </c>
      <c r="C6" s="434" t="s">
        <v>101</v>
      </c>
      <c r="D6" s="378" t="s">
        <v>111</v>
      </c>
      <c r="E6" s="379" t="s">
        <v>111</v>
      </c>
      <c r="F6" s="379" t="s">
        <v>112</v>
      </c>
    </row>
    <row r="7" spans="1:6" s="163" customFormat="1" ht="34.5">
      <c r="A7" s="435"/>
      <c r="B7" s="435"/>
      <c r="C7" s="435"/>
      <c r="D7" s="380" t="s">
        <v>141</v>
      </c>
      <c r="E7" s="380" t="s">
        <v>92</v>
      </c>
      <c r="F7" s="380" t="s">
        <v>92</v>
      </c>
    </row>
    <row r="8" spans="1:6" s="9" customFormat="1" ht="18">
      <c r="A8" s="71">
        <v>1</v>
      </c>
      <c r="B8" s="71">
        <v>2</v>
      </c>
      <c r="C8" s="71">
        <v>3</v>
      </c>
      <c r="D8" s="71">
        <v>4</v>
      </c>
      <c r="E8" s="71">
        <v>4</v>
      </c>
      <c r="F8" s="71">
        <v>5</v>
      </c>
    </row>
    <row r="9" spans="1:6" s="87" customFormat="1" ht="17.25">
      <c r="A9" s="386" t="s">
        <v>127</v>
      </c>
      <c r="B9" s="387" t="s">
        <v>161</v>
      </c>
      <c r="C9" s="388" t="s">
        <v>67</v>
      </c>
      <c r="D9" s="389">
        <v>252456.9</v>
      </c>
      <c r="E9" s="389">
        <v>3875</v>
      </c>
      <c r="F9" s="389">
        <v>3968</v>
      </c>
    </row>
    <row r="10" spans="1:6" s="9" customFormat="1" ht="18">
      <c r="A10" s="390" t="s">
        <v>127</v>
      </c>
      <c r="B10" s="391"/>
      <c r="C10" s="392" t="s">
        <v>68</v>
      </c>
      <c r="D10" s="393">
        <v>234932</v>
      </c>
      <c r="E10" s="393">
        <v>3075</v>
      </c>
      <c r="F10" s="393">
        <v>3168</v>
      </c>
    </row>
    <row r="11" spans="1:6" s="9" customFormat="1" ht="23.25" customHeight="1">
      <c r="A11" s="394" t="s">
        <v>105</v>
      </c>
      <c r="B11" s="391" t="s">
        <v>162</v>
      </c>
      <c r="C11" s="392" t="s">
        <v>163</v>
      </c>
      <c r="D11" s="393">
        <v>143137</v>
      </c>
      <c r="E11" s="393">
        <v>246</v>
      </c>
      <c r="F11" s="393">
        <v>251</v>
      </c>
    </row>
    <row r="12" spans="1:6" s="87" customFormat="1" ht="96.75" customHeight="1">
      <c r="A12" s="394" t="s">
        <v>105</v>
      </c>
      <c r="B12" s="391" t="s">
        <v>128</v>
      </c>
      <c r="C12" s="392" t="s">
        <v>129</v>
      </c>
      <c r="D12" s="393">
        <v>138600</v>
      </c>
      <c r="E12" s="393">
        <v>240</v>
      </c>
      <c r="F12" s="393">
        <v>249</v>
      </c>
    </row>
    <row r="13" spans="1:6" s="87" customFormat="1" ht="144.75" customHeight="1">
      <c r="A13" s="394" t="s">
        <v>105</v>
      </c>
      <c r="B13" s="391" t="s">
        <v>130</v>
      </c>
      <c r="C13" s="392" t="s">
        <v>173</v>
      </c>
      <c r="D13" s="393">
        <v>3200</v>
      </c>
      <c r="E13" s="393">
        <v>3</v>
      </c>
      <c r="F13" s="393">
        <v>1</v>
      </c>
    </row>
    <row r="14" spans="1:6" s="87" customFormat="1" ht="61.5">
      <c r="A14" s="394" t="s">
        <v>105</v>
      </c>
      <c r="B14" s="391" t="s">
        <v>333</v>
      </c>
      <c r="C14" s="392" t="s">
        <v>175</v>
      </c>
      <c r="D14" s="393">
        <v>1300</v>
      </c>
      <c r="E14" s="393">
        <v>3</v>
      </c>
      <c r="F14" s="393">
        <v>1</v>
      </c>
    </row>
    <row r="15" spans="1:6" s="87" customFormat="1" ht="17.25">
      <c r="A15" s="394" t="s">
        <v>105</v>
      </c>
      <c r="B15" s="391" t="s">
        <v>71</v>
      </c>
      <c r="C15" s="392" t="s">
        <v>72</v>
      </c>
      <c r="D15" s="393">
        <v>18800</v>
      </c>
      <c r="E15" s="393">
        <v>2829</v>
      </c>
      <c r="F15" s="393">
        <v>2917</v>
      </c>
    </row>
    <row r="16" spans="1:6" s="87" customFormat="1" ht="25.5" customHeight="1">
      <c r="A16" s="394" t="s">
        <v>105</v>
      </c>
      <c r="B16" s="391" t="s">
        <v>308</v>
      </c>
      <c r="C16" s="392" t="s">
        <v>310</v>
      </c>
      <c r="D16" s="393">
        <v>18800</v>
      </c>
      <c r="E16" s="393">
        <v>174</v>
      </c>
      <c r="F16" s="393">
        <v>177</v>
      </c>
    </row>
    <row r="17" spans="1:6" s="9" customFormat="1" ht="61.5" customHeight="1">
      <c r="A17" s="394" t="s">
        <v>105</v>
      </c>
      <c r="B17" s="391" t="s">
        <v>332</v>
      </c>
      <c r="C17" s="392" t="s">
        <v>334</v>
      </c>
      <c r="D17" s="393">
        <v>1400</v>
      </c>
      <c r="E17" s="393">
        <v>174</v>
      </c>
      <c r="F17" s="393">
        <v>177</v>
      </c>
    </row>
    <row r="18" spans="1:6" s="87" customFormat="1" ht="17.25">
      <c r="A18" s="394" t="s">
        <v>105</v>
      </c>
      <c r="B18" s="395" t="s">
        <v>335</v>
      </c>
      <c r="C18" s="392" t="s">
        <v>314</v>
      </c>
      <c r="D18" s="393">
        <v>1400</v>
      </c>
      <c r="E18" s="393">
        <v>2655</v>
      </c>
      <c r="F18" s="393">
        <v>2740</v>
      </c>
    </row>
    <row r="19" spans="1:6" s="9" customFormat="1" ht="24.75" customHeight="1">
      <c r="A19" s="394" t="s">
        <v>105</v>
      </c>
      <c r="B19" s="395" t="s">
        <v>336</v>
      </c>
      <c r="C19" s="392" t="s">
        <v>316</v>
      </c>
      <c r="D19" s="393">
        <v>5190</v>
      </c>
      <c r="E19" s="393">
        <v>2320</v>
      </c>
      <c r="F19" s="393">
        <v>2400</v>
      </c>
    </row>
    <row r="20" spans="1:6" s="87" customFormat="1" ht="46.5">
      <c r="A20" s="394" t="s">
        <v>105</v>
      </c>
      <c r="B20" s="391" t="s">
        <v>317</v>
      </c>
      <c r="C20" s="392" t="s">
        <v>318</v>
      </c>
      <c r="D20" s="393">
        <v>4100</v>
      </c>
      <c r="E20" s="393">
        <v>2320</v>
      </c>
      <c r="F20" s="393">
        <v>2400</v>
      </c>
    </row>
    <row r="21" spans="1:6" s="87" customFormat="1" ht="25.5" customHeight="1">
      <c r="A21" s="394" t="s">
        <v>105</v>
      </c>
      <c r="B21" s="391" t="s">
        <v>321</v>
      </c>
      <c r="C21" s="392" t="s">
        <v>320</v>
      </c>
      <c r="D21" s="393">
        <v>1000</v>
      </c>
      <c r="E21" s="393">
        <v>335</v>
      </c>
      <c r="F21" s="393">
        <v>340</v>
      </c>
    </row>
    <row r="22" spans="1:6" s="87" customFormat="1" ht="34.5" customHeight="1">
      <c r="A22" s="394" t="s">
        <v>105</v>
      </c>
      <c r="B22" s="395" t="s">
        <v>321</v>
      </c>
      <c r="C22" s="392" t="s">
        <v>337</v>
      </c>
      <c r="D22" s="393">
        <v>90</v>
      </c>
      <c r="E22" s="393">
        <v>335</v>
      </c>
      <c r="F22" s="393">
        <v>340</v>
      </c>
    </row>
    <row r="23" spans="1:6" s="84" customFormat="1" ht="18">
      <c r="A23" s="394" t="s">
        <v>127</v>
      </c>
      <c r="B23" s="391"/>
      <c r="C23" s="392" t="s">
        <v>69</v>
      </c>
      <c r="D23" s="393">
        <v>17524.9</v>
      </c>
      <c r="E23" s="393">
        <v>800</v>
      </c>
      <c r="F23" s="393">
        <v>800</v>
      </c>
    </row>
    <row r="24" spans="1:6" s="84" customFormat="1" ht="33.75" customHeight="1">
      <c r="A24" s="394" t="s">
        <v>250</v>
      </c>
      <c r="B24" s="391" t="s">
        <v>73</v>
      </c>
      <c r="C24" s="392" t="s">
        <v>74</v>
      </c>
      <c r="D24" s="393">
        <v>10721.3</v>
      </c>
      <c r="E24" s="393">
        <v>800</v>
      </c>
      <c r="F24" s="393">
        <v>800</v>
      </c>
    </row>
    <row r="25" spans="1:6" s="84" customFormat="1" ht="93.75" customHeight="1">
      <c r="A25" s="394" t="s">
        <v>250</v>
      </c>
      <c r="B25" s="391" t="s">
        <v>323</v>
      </c>
      <c r="C25" s="392" t="s">
        <v>338</v>
      </c>
      <c r="D25" s="393">
        <v>10000</v>
      </c>
      <c r="E25" s="393">
        <v>800</v>
      </c>
      <c r="F25" s="393">
        <v>800</v>
      </c>
    </row>
    <row r="26" spans="1:6" s="112" customFormat="1" ht="21" customHeight="1">
      <c r="A26" s="396" t="s">
        <v>250</v>
      </c>
      <c r="B26" s="387" t="s">
        <v>84</v>
      </c>
      <c r="C26" s="388" t="s">
        <v>181</v>
      </c>
      <c r="D26" s="389">
        <v>332522.3</v>
      </c>
      <c r="E26" s="389">
        <v>5133.8</v>
      </c>
      <c r="F26" s="389">
        <v>5133.8</v>
      </c>
    </row>
    <row r="27" spans="1:6" ht="39.75" customHeight="1">
      <c r="A27" s="394" t="s">
        <v>250</v>
      </c>
      <c r="B27" s="391" t="s">
        <v>182</v>
      </c>
      <c r="C27" s="392" t="s">
        <v>183</v>
      </c>
      <c r="D27" s="393">
        <v>332522.3</v>
      </c>
      <c r="E27" s="393">
        <v>5133.8</v>
      </c>
      <c r="F27" s="393">
        <v>5133.8</v>
      </c>
    </row>
    <row r="28" spans="1:6" ht="38.25" customHeight="1">
      <c r="A28" s="394" t="s">
        <v>250</v>
      </c>
      <c r="B28" s="391" t="s">
        <v>106</v>
      </c>
      <c r="C28" s="392" t="s">
        <v>107</v>
      </c>
      <c r="D28" s="393">
        <v>72539.8</v>
      </c>
      <c r="E28" s="393">
        <v>2059.1</v>
      </c>
      <c r="F28" s="393">
        <v>2059.1</v>
      </c>
    </row>
    <row r="29" spans="1:6" ht="46.5">
      <c r="A29" s="394" t="s">
        <v>250</v>
      </c>
      <c r="B29" s="391" t="s">
        <v>108</v>
      </c>
      <c r="C29" s="392" t="s">
        <v>339</v>
      </c>
      <c r="D29" s="393">
        <v>0</v>
      </c>
      <c r="E29" s="393">
        <v>1014.4</v>
      </c>
      <c r="F29" s="393">
        <v>1014.4</v>
      </c>
    </row>
    <row r="30" spans="1:6" ht="34.5" customHeight="1">
      <c r="A30" s="394" t="s">
        <v>250</v>
      </c>
      <c r="B30" s="391" t="s">
        <v>108</v>
      </c>
      <c r="C30" s="392" t="s">
        <v>340</v>
      </c>
      <c r="D30" s="393">
        <v>8404</v>
      </c>
      <c r="E30" s="393">
        <v>1044.7</v>
      </c>
      <c r="F30" s="393">
        <v>1044.7</v>
      </c>
    </row>
    <row r="31" spans="1:6" ht="33.75" customHeight="1">
      <c r="A31" s="394" t="s">
        <v>250</v>
      </c>
      <c r="B31" s="391" t="s">
        <v>109</v>
      </c>
      <c r="C31" s="392" t="s">
        <v>110</v>
      </c>
      <c r="D31" s="393">
        <v>251578.5</v>
      </c>
      <c r="E31" s="393">
        <v>60.9</v>
      </c>
      <c r="F31" s="393">
        <v>60.9</v>
      </c>
    </row>
    <row r="32" spans="1:6" ht="64.5" customHeight="1">
      <c r="A32" s="394" t="s">
        <v>250</v>
      </c>
      <c r="B32" s="391" t="s">
        <v>341</v>
      </c>
      <c r="C32" s="392" t="s">
        <v>342</v>
      </c>
      <c r="D32" s="393">
        <v>384.2</v>
      </c>
      <c r="E32" s="393">
        <v>60.9</v>
      </c>
      <c r="F32" s="393">
        <v>60.9</v>
      </c>
    </row>
    <row r="33" spans="1:6" ht="25.5" customHeight="1">
      <c r="A33" s="394" t="s">
        <v>250</v>
      </c>
      <c r="B33" s="391" t="s">
        <v>47</v>
      </c>
      <c r="C33" s="392" t="s">
        <v>46</v>
      </c>
      <c r="D33" s="393">
        <v>0</v>
      </c>
      <c r="E33" s="393">
        <v>3013.8</v>
      </c>
      <c r="F33" s="393">
        <v>3013.8</v>
      </c>
    </row>
    <row r="34" spans="1:6" ht="85.5" customHeight="1">
      <c r="A34" s="394" t="s">
        <v>134</v>
      </c>
      <c r="B34" s="391" t="s">
        <v>328</v>
      </c>
      <c r="C34" s="392" t="s">
        <v>329</v>
      </c>
      <c r="D34" s="393">
        <v>0</v>
      </c>
      <c r="E34" s="393">
        <v>3013.8</v>
      </c>
      <c r="F34" s="393">
        <v>3013.8</v>
      </c>
    </row>
    <row r="35" spans="1:6" ht="15">
      <c r="A35" s="394" t="s">
        <v>134</v>
      </c>
      <c r="B35" s="391" t="s">
        <v>178</v>
      </c>
      <c r="C35" s="392" t="s">
        <v>179</v>
      </c>
      <c r="D35" s="393">
        <v>0</v>
      </c>
      <c r="E35" s="393">
        <v>0</v>
      </c>
      <c r="F35" s="393">
        <v>0</v>
      </c>
    </row>
    <row r="36" spans="1:6" s="112" customFormat="1" ht="15">
      <c r="A36" s="397"/>
      <c r="B36" s="398"/>
      <c r="C36" s="388" t="s">
        <v>180</v>
      </c>
      <c r="D36" s="399">
        <v>584979.2</v>
      </c>
      <c r="E36" s="399">
        <v>9008.8</v>
      </c>
      <c r="F36" s="399">
        <v>9101.8</v>
      </c>
    </row>
  </sheetData>
  <sheetProtection/>
  <mergeCells count="6">
    <mergeCell ref="E1:F1"/>
    <mergeCell ref="A4:F4"/>
    <mergeCell ref="E5:F5"/>
    <mergeCell ref="A6:A7"/>
    <mergeCell ref="B6:B7"/>
    <mergeCell ref="C6:C7"/>
  </mergeCells>
  <printOptions/>
  <pageMargins left="0.78" right="0.49" top="0.46" bottom="0.55" header="0.5" footer="0.5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U17"/>
  <sheetViews>
    <sheetView zoomScale="90" zoomScaleNormal="90" zoomScalePageLayoutView="20" workbookViewId="0" topLeftCell="A1">
      <selection activeCell="B6" sqref="B6"/>
    </sheetView>
  </sheetViews>
  <sheetFormatPr defaultColWidth="14.50390625" defaultRowHeight="12.75"/>
  <cols>
    <col min="1" max="1" width="7.25390625" style="39" customWidth="1"/>
    <col min="2" max="2" width="86.50390625" style="44" customWidth="1"/>
    <col min="3" max="3" width="35.75390625" style="315" customWidth="1"/>
    <col min="4" max="4" width="19.00390625" style="39" customWidth="1"/>
    <col min="5" max="5" width="26.50390625" style="38" customWidth="1"/>
    <col min="6" max="6" width="19.25390625" style="38" customWidth="1"/>
    <col min="7" max="7" width="20.00390625" style="38" customWidth="1"/>
    <col min="8" max="254" width="9.125" style="38" customWidth="1"/>
    <col min="255" max="16384" width="14.50390625" style="38" customWidth="1"/>
  </cols>
  <sheetData>
    <row r="1" spans="1:255" s="39" customFormat="1" ht="114" customHeight="1">
      <c r="A1" s="37"/>
      <c r="C1" s="80" t="s">
        <v>371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s="39" customFormat="1" ht="18" customHeight="1">
      <c r="A2" s="37"/>
      <c r="C2" s="80" t="s">
        <v>453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s="39" customFormat="1" ht="15">
      <c r="A3" s="37"/>
      <c r="B3" s="442"/>
      <c r="C3" s="442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s="41" customFormat="1" ht="52.5" customHeight="1">
      <c r="A4" s="441" t="s">
        <v>343</v>
      </c>
      <c r="B4" s="441"/>
      <c r="C4" s="4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18" thickBot="1">
      <c r="A5" s="89"/>
      <c r="B5" s="90"/>
      <c r="C5" s="31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>
      <c r="A6" s="208" t="s">
        <v>12</v>
      </c>
      <c r="B6" s="209" t="s">
        <v>147</v>
      </c>
      <c r="C6" s="311" t="s">
        <v>122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4" s="40" customFormat="1" ht="66.75" customHeight="1">
      <c r="A7" s="210" t="s">
        <v>148</v>
      </c>
      <c r="B7" s="49" t="s">
        <v>344</v>
      </c>
      <c r="C7" s="312">
        <v>5112.9</v>
      </c>
      <c r="D7" s="41"/>
    </row>
    <row r="8" spans="1:4" s="40" customFormat="1" ht="39.75" customHeight="1" hidden="1">
      <c r="A8" s="210" t="s">
        <v>152</v>
      </c>
      <c r="B8" s="42"/>
      <c r="C8" s="312"/>
      <c r="D8" s="41"/>
    </row>
    <row r="9" spans="1:255" s="41" customFormat="1" ht="60" customHeight="1" hidden="1">
      <c r="A9" s="210" t="s">
        <v>153</v>
      </c>
      <c r="B9" s="42"/>
      <c r="C9" s="31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hidden="1">
      <c r="A10" s="210" t="s">
        <v>154</v>
      </c>
      <c r="B10" s="43"/>
      <c r="C10" s="31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39.75" customHeight="1" hidden="1">
      <c r="A11" s="210" t="s">
        <v>155</v>
      </c>
      <c r="B11" s="42"/>
      <c r="C11" s="31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91" customFormat="1" ht="18" thickBot="1">
      <c r="A12" s="211"/>
      <c r="B12" s="212" t="s">
        <v>156</v>
      </c>
      <c r="C12" s="309">
        <v>5112.9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4" spans="2:255" s="39" customFormat="1" ht="12">
      <c r="B14" s="44"/>
      <c r="C14" s="313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2:255" s="39" customFormat="1" ht="12">
      <c r="B15" s="44"/>
      <c r="C15" s="31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2:255" s="39" customFormat="1" ht="12">
      <c r="B16" s="44"/>
      <c r="C16" s="31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2:255" s="39" customFormat="1" ht="18">
      <c r="B17" s="48"/>
      <c r="C17" s="3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</sheetData>
  <sheetProtection/>
  <mergeCells count="2">
    <mergeCell ref="A4:C4"/>
    <mergeCell ref="B3:C3"/>
  </mergeCells>
  <printOptions/>
  <pageMargins left="0.62" right="0.5905511811023623" top="0.984251968503937" bottom="0.7874015748031497" header="0" footer="0"/>
  <pageSetup firstPageNumber="165" useFirstPageNumber="1" fitToHeight="1" fitToWidth="1"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U17"/>
  <sheetViews>
    <sheetView zoomScalePageLayoutView="0" workbookViewId="0" topLeftCell="A1">
      <selection activeCell="B7" sqref="B7"/>
    </sheetView>
  </sheetViews>
  <sheetFormatPr defaultColWidth="14.50390625" defaultRowHeight="12.75"/>
  <cols>
    <col min="1" max="1" width="7.25390625" style="39" customWidth="1"/>
    <col min="2" max="2" width="75.25390625" style="44" customWidth="1"/>
    <col min="3" max="3" width="20.00390625" style="44" customWidth="1"/>
    <col min="4" max="4" width="20.25390625" style="39" customWidth="1"/>
    <col min="5" max="5" width="26.50390625" style="38" customWidth="1"/>
    <col min="6" max="6" width="19.25390625" style="38" customWidth="1"/>
    <col min="7" max="7" width="20.00390625" style="38" customWidth="1"/>
    <col min="8" max="254" width="9.125" style="38" customWidth="1"/>
    <col min="255" max="16384" width="14.50390625" style="38" customWidth="1"/>
  </cols>
  <sheetData>
    <row r="1" spans="1:255" s="39" customFormat="1" ht="81" customHeight="1">
      <c r="A1" s="37"/>
      <c r="C1" s="442" t="s">
        <v>372</v>
      </c>
      <c r="D1" s="44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s="39" customFormat="1" ht="18" customHeight="1">
      <c r="A2" s="37"/>
      <c r="C2" s="442" t="s">
        <v>454</v>
      </c>
      <c r="D2" s="44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s="39" customFormat="1" ht="15">
      <c r="A3" s="37"/>
      <c r="B3" s="442"/>
      <c r="C3" s="442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s="41" customFormat="1" ht="52.5" customHeight="1">
      <c r="A4" s="441" t="s">
        <v>373</v>
      </c>
      <c r="B4" s="441"/>
      <c r="C4" s="441"/>
      <c r="D4" s="4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s="41" customFormat="1" ht="18" thickBot="1">
      <c r="A5" s="89"/>
      <c r="B5" s="90"/>
      <c r="C5" s="45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s="41" customFormat="1" ht="39.75" customHeight="1" thickBot="1">
      <c r="A6" s="252" t="s">
        <v>12</v>
      </c>
      <c r="B6" s="253" t="s">
        <v>147</v>
      </c>
      <c r="C6" s="253" t="s">
        <v>123</v>
      </c>
      <c r="D6" s="254" t="s">
        <v>124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4" s="40" customFormat="1" ht="66.75" customHeight="1">
      <c r="A7" s="250" t="s">
        <v>148</v>
      </c>
      <c r="B7" s="251" t="s">
        <v>374</v>
      </c>
      <c r="C7" s="340">
        <v>5480.9</v>
      </c>
      <c r="D7" s="340">
        <v>5343.9</v>
      </c>
    </row>
    <row r="8" spans="1:4" s="40" customFormat="1" ht="39.75" customHeight="1" hidden="1">
      <c r="A8" s="210" t="s">
        <v>152</v>
      </c>
      <c r="B8" s="42"/>
      <c r="C8" s="341"/>
      <c r="D8" s="342"/>
    </row>
    <row r="9" spans="1:255" s="41" customFormat="1" ht="60" customHeight="1" hidden="1">
      <c r="A9" s="210" t="s">
        <v>153</v>
      </c>
      <c r="B9" s="42"/>
      <c r="C9" s="341"/>
      <c r="D9" s="34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hidden="1">
      <c r="A10" s="210" t="s">
        <v>154</v>
      </c>
      <c r="B10" s="43"/>
      <c r="C10" s="341"/>
      <c r="D10" s="34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39.75" customHeight="1" hidden="1">
      <c r="A11" s="210" t="s">
        <v>155</v>
      </c>
      <c r="B11" s="42"/>
      <c r="C11" s="341"/>
      <c r="D11" s="34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91" customFormat="1" ht="18" thickBot="1">
      <c r="A12" s="211"/>
      <c r="B12" s="212" t="s">
        <v>156</v>
      </c>
      <c r="C12" s="309">
        <v>5480.9</v>
      </c>
      <c r="D12" s="343">
        <v>5343.9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4" spans="2:255" s="39" customFormat="1" ht="12">
      <c r="B14" s="44"/>
      <c r="C14" s="46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2:255" s="39" customFormat="1" ht="12">
      <c r="B15" s="44"/>
      <c r="C15" s="47"/>
      <c r="D15" s="4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2:255" s="39" customFormat="1" ht="12">
      <c r="B16" s="44"/>
      <c r="C16" s="4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2:255" s="39" customFormat="1" ht="18">
      <c r="B17" s="48"/>
      <c r="C17" s="4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</sheetData>
  <sheetProtection/>
  <mergeCells count="4">
    <mergeCell ref="B3:C3"/>
    <mergeCell ref="C1:D1"/>
    <mergeCell ref="C2:D2"/>
    <mergeCell ref="A4:D4"/>
  </mergeCells>
  <printOptions/>
  <pageMargins left="0.75" right="0.75" top="0.5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2016-12-28T09:42:09Z</cp:lastPrinted>
  <dcterms:created xsi:type="dcterms:W3CDTF">2007-09-12T09:25:25Z</dcterms:created>
  <dcterms:modified xsi:type="dcterms:W3CDTF">2016-12-28T09:42:16Z</dcterms:modified>
  <cp:category/>
  <cp:version/>
  <cp:contentType/>
  <cp:contentStatus/>
</cp:coreProperties>
</file>